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6" windowWidth="18060" windowHeight="11328" activeTab="0"/>
  </bookViews>
  <sheets>
    <sheet name="Background and Instructions" sheetId="1" r:id="rId1"/>
    <sheet name="Enter wages and costs (24-25)" sheetId="2" state="veryHidden" r:id="rId2"/>
    <sheet name="Premium calculation (24-25)" sheetId="3" state="veryHidden" r:id="rId3"/>
    <sheet name="Rates Table (24-25)" sheetId="4" state="veryHidden" r:id="rId4"/>
    <sheet name="Enter wages and costs (23-24)" sheetId="5" state="veryHidden" r:id="rId5"/>
    <sheet name="Premium calculation (23-24)" sheetId="6" state="veryHidden" r:id="rId6"/>
    <sheet name="Rates Table (23-24)" sheetId="7" state="veryHidden" r:id="rId7"/>
  </sheets>
  <externalReferences>
    <externalReference r:id="rId10"/>
  </externalReferences>
  <definedNames>
    <definedName name="CalcType1516">'[1]Rates Table (19-20)'!$F$2:$F$3</definedName>
    <definedName name="CalcType1617">'Rates Table (24-25)'!$F$2:$F$3</definedName>
    <definedName name="Calculation_Year">'Rates Table (24-25)'!$F$6:$F$7</definedName>
    <definedName name="FullYear1516">'Rates Table (23-24)'!$M$2:$M$3</definedName>
    <definedName name="FullYear1617" localSheetId="6">'Rates Table (24-25)'!$M$2:$M$3</definedName>
    <definedName name="_xlnm.Print_Area" localSheetId="4">'Enter wages and costs (23-24)'!$A$1:$H$27</definedName>
    <definedName name="_xlnm.Print_Area" localSheetId="1">'Enter wages and costs (24-25)'!$A$1:$H$27</definedName>
    <definedName name="_xlnm.Print_Area" localSheetId="5">'Premium calculation (23-24)'!$A$1:$I$39</definedName>
    <definedName name="_xlnm.Print_Area" localSheetId="2">'Premium calculation (24-25)'!$A$1:$I$39</definedName>
    <definedName name="SawicCodes1617">OFFSET('Rates Table (24-25)'!$A$2,0,0,COUNTA('Rates Table (24-25)'!$A:$A)-1,1)</definedName>
    <definedName name="SawicCodes1718">OFFSET('Rates Table (24-25)'!$A$2,0,0,COUNTA('Rates Table (24-25)'!$A:$A)-1,1)</definedName>
  </definedNames>
  <calcPr fullCalcOnLoad="1" fullPrecision="0"/>
</workbook>
</file>

<file path=xl/sharedStrings.xml><?xml version="1.0" encoding="utf-8"?>
<sst xmlns="http://schemas.openxmlformats.org/spreadsheetml/2006/main" count="2239" uniqueCount="1130">
  <si>
    <t>Instructions</t>
  </si>
  <si>
    <t>Disclaimer</t>
  </si>
  <si>
    <t>Premium Period</t>
  </si>
  <si>
    <t>Employer Number</t>
  </si>
  <si>
    <t>Employer Name</t>
  </si>
  <si>
    <t>Location</t>
  </si>
  <si>
    <t>Employer Total</t>
  </si>
  <si>
    <t>By using this worksheet you acknowledge acceptance of the terms on the 'Background and Instructions' tab of the workbook.</t>
  </si>
  <si>
    <r>
      <t xml:space="preserve">Description
</t>
    </r>
    <r>
      <rPr>
        <sz val="12"/>
        <rFont val="Arial"/>
        <family val="2"/>
      </rPr>
      <t>use &lt;CTRL&gt;F to search for a word</t>
    </r>
  </si>
  <si>
    <t>Base Rate</t>
  </si>
  <si>
    <t>Financial Year</t>
  </si>
  <si>
    <t>Calculation Selections</t>
  </si>
  <si>
    <t>Entry Remuneration</t>
  </si>
  <si>
    <t>Entry Premium</t>
  </si>
  <si>
    <t>Minimum Premium</t>
  </si>
  <si>
    <t>GST Rate</t>
  </si>
  <si>
    <t>OHS Rate</t>
  </si>
  <si>
    <t>Employer premium calculation</t>
  </si>
  <si>
    <t>Premium Payable (excludes GST &amp; OHS)</t>
  </si>
  <si>
    <r>
      <t>Less</t>
    </r>
    <r>
      <rPr>
        <sz val="10"/>
        <rFont val="Arial"/>
        <family val="2"/>
      </rPr>
      <t xml:space="preserve"> Apprentice Base Premium (ABP)</t>
    </r>
  </si>
  <si>
    <t>BP</t>
  </si>
  <si>
    <t>Discount</t>
  </si>
  <si>
    <t>Full Year</t>
  </si>
  <si>
    <t>N</t>
  </si>
  <si>
    <t>Y</t>
  </si>
  <si>
    <t>First Full Year</t>
  </si>
  <si>
    <t>Base Premium (BP)</t>
  </si>
  <si>
    <r>
      <t>Less</t>
    </r>
    <r>
      <rPr>
        <sz val="10"/>
        <color indexed="8"/>
        <rFont val="Arial"/>
        <family val="2"/>
      </rPr>
      <t xml:space="preserve"> Discount Factor Adjustment</t>
    </r>
  </si>
  <si>
    <r>
      <t xml:space="preserve">ReturntoWorkSA’s general terms and conditions contained on this website </t>
    </r>
    <r>
      <rPr>
        <sz val="10"/>
        <rFont val="Arial"/>
        <family val="2"/>
      </rPr>
      <t>apply to the premium calculator.</t>
    </r>
  </si>
  <si>
    <t>SAIC
Code</t>
  </si>
  <si>
    <t>SAIC Code</t>
  </si>
  <si>
    <t>Claim Costs</t>
  </si>
  <si>
    <r>
      <t>Plus</t>
    </r>
    <r>
      <rPr>
        <sz val="10"/>
        <color indexed="8"/>
        <rFont val="Arial"/>
        <family val="2"/>
      </rPr>
      <t xml:space="preserve"> Claim Costs Adjustment</t>
    </r>
  </si>
  <si>
    <t>Premium calculator</t>
  </si>
  <si>
    <t xml:space="preserve">The ReturnToWorkSA premium calculator is provided for employers registered with us to help them calculate the annual premium they are likely to pay for their work injury insurance. It is not suitable for self-insured employers or employers participating in retro-paid loss arrangements. </t>
  </si>
  <si>
    <t>2. Enter your eight digit employer number and name. This is used for reference purposes – when you print, this will be included on each page.</t>
  </si>
  <si>
    <t>3. Select whether this is your first full year registered with ReturnToWorkSA.</t>
  </si>
  <si>
    <t>4. In the table, use a separate line for each registered location. Insert the location claims costs, South Australian Industrial Classification (SAIC) code, location remuneration (all workers) and apprentice remuneration.</t>
  </si>
  <si>
    <t>5. Click on the calculate button and go to the spreadsheet to view your estimated premium.</t>
  </si>
  <si>
    <t>Determining your claims costs</t>
  </si>
  <si>
    <t xml:space="preserve">Your claim costs equal the total income support paid in the previous financial year where the date of injury occurred in the previous three financial years. You can use your Employer claims summary report to identify claim costs. Please contact ReturnToWorkSA to obtain a copy if you do not already have one. </t>
  </si>
  <si>
    <t>The claim costs included in the premium calculation is an adjusted version of the claim costs included in your Employer claim summary. The following criteria should be used when entering your data:</t>
  </si>
  <si>
    <t>Need help?</t>
  </si>
  <si>
    <t>If you have any queries regarding premium calculation arrangements or the use of this calculator, please call ReturnToWorkSA on 13 18 55 or email</t>
  </si>
  <si>
    <t>Additional terms and conditions applicable to this calculator are published at</t>
  </si>
  <si>
    <t>www.rtwsa.com/terms-and-conditions</t>
  </si>
  <si>
    <t>Premium Calculator</t>
  </si>
  <si>
    <t>ReturnToWorkSA has developed this calculator to help you estimate your premium. This calculation does not include:</t>
  </si>
  <si>
    <r>
      <rPr>
        <sz val="11"/>
        <color indexed="25"/>
        <rFont val="Source Sans Pro"/>
        <family val="2"/>
      </rPr>
      <t xml:space="preserve">• </t>
    </r>
    <r>
      <rPr>
        <sz val="11"/>
        <color theme="1"/>
        <rFont val="Calibri"/>
        <family val="2"/>
      </rPr>
      <t>Supplementary payments that may have been imposed</t>
    </r>
  </si>
  <si>
    <r>
      <rPr>
        <sz val="11"/>
        <color indexed="25"/>
        <rFont val="Source Sans Pro"/>
        <family val="2"/>
      </rPr>
      <t xml:space="preserve">• </t>
    </r>
    <r>
      <rPr>
        <sz val="11"/>
        <color theme="1"/>
        <rFont val="Calibri"/>
        <family val="2"/>
      </rPr>
      <t>Adjustments made to the premium calculation for new employers registering with the scheme</t>
    </r>
  </si>
  <si>
    <r>
      <rPr>
        <sz val="11"/>
        <color indexed="25"/>
        <rFont val="Source Sans Pro"/>
        <family val="2"/>
      </rPr>
      <t xml:space="preserve">• </t>
    </r>
    <r>
      <rPr>
        <sz val="11"/>
        <color theme="1"/>
        <rFont val="Calibri"/>
        <family val="2"/>
      </rPr>
      <t>Allowance for calculating the premium of employers whose location details have changed during the premium period</t>
    </r>
  </si>
  <si>
    <r>
      <rPr>
        <sz val="11"/>
        <color indexed="25"/>
        <rFont val="Source Sans Pro"/>
        <family val="2"/>
      </rPr>
      <t>•</t>
    </r>
    <r>
      <rPr>
        <sz val="11"/>
        <color theme="1"/>
        <rFont val="Calibri"/>
        <family val="2"/>
      </rPr>
      <t xml:space="preserve"> Allowance for calculating the premium where a transfer of business (e.g. purchased existing business etc.) has occurred</t>
    </r>
  </si>
  <si>
    <r>
      <rPr>
        <sz val="11"/>
        <color indexed="25"/>
        <rFont val="Source Sans Pro"/>
        <family val="2"/>
      </rPr>
      <t xml:space="preserve">• </t>
    </r>
    <r>
      <rPr>
        <sz val="11"/>
        <color theme="1"/>
        <rFont val="Calibri"/>
        <family val="2"/>
      </rPr>
      <t>GST or WHS fee.</t>
    </r>
  </si>
  <si>
    <t>Please refer to the disclaimer for further details. For more information about premium calculations, please visit</t>
  </si>
  <si>
    <t>www.rtwsa.com</t>
  </si>
  <si>
    <r>
      <t xml:space="preserve">ReturnToWorkSA’s general terms and conditions contained on this website </t>
    </r>
    <r>
      <rPr>
        <sz val="11"/>
        <rFont val="Source Sans Pro"/>
        <family val="2"/>
      </rPr>
      <t>apply to the premium calculator.</t>
    </r>
  </si>
  <si>
    <r>
      <t xml:space="preserve">ReturntoWorkSA’s general terms and conditions contained on this website </t>
    </r>
    <r>
      <rPr>
        <sz val="11"/>
        <rFont val="Source Sans Pro"/>
        <family val="2"/>
      </rPr>
      <t>apply to the premium calculator.</t>
    </r>
  </si>
  <si>
    <r>
      <t>Less</t>
    </r>
    <r>
      <rPr>
        <sz val="11"/>
        <color indexed="8"/>
        <rFont val="Source Sans Pro"/>
        <family val="2"/>
      </rPr>
      <t xml:space="preserve"> Discount Factor Adjustment</t>
    </r>
  </si>
  <si>
    <r>
      <t>Plus</t>
    </r>
    <r>
      <rPr>
        <sz val="11"/>
        <color indexed="8"/>
        <rFont val="Source Sans Pro"/>
        <family val="2"/>
      </rPr>
      <t xml:space="preserve"> Claim Costs Adjustment</t>
    </r>
  </si>
  <si>
    <r>
      <t>Less</t>
    </r>
    <r>
      <rPr>
        <sz val="11"/>
        <rFont val="Source Sans Pro"/>
        <family val="2"/>
      </rPr>
      <t xml:space="preserve"> Apprentice Base Premium (ABP)</t>
    </r>
  </si>
  <si>
    <r>
      <rPr>
        <sz val="9"/>
        <color indexed="25"/>
        <rFont val="Source Sans Pro"/>
        <family val="2"/>
      </rPr>
      <t xml:space="preserve">• </t>
    </r>
    <r>
      <rPr>
        <sz val="9"/>
        <rFont val="Source Sans Pro"/>
        <family val="2"/>
      </rPr>
      <t>exclude any claims that are coded as unrepresentative.</t>
    </r>
  </si>
  <si>
    <r>
      <rPr>
        <sz val="9"/>
        <color indexed="25"/>
        <rFont val="Source Sans Pro"/>
        <family val="2"/>
      </rPr>
      <t xml:space="preserve">• </t>
    </r>
    <r>
      <rPr>
        <sz val="9"/>
        <rFont val="Source Sans Pro"/>
        <family val="2"/>
      </rPr>
      <t>include all claims with a date of injury in the relevant window.</t>
    </r>
  </si>
  <si>
    <r>
      <rPr>
        <sz val="9"/>
        <color indexed="25"/>
        <rFont val="Source Sans Pro"/>
        <family val="2"/>
      </rPr>
      <t xml:space="preserve">• </t>
    </r>
    <r>
      <rPr>
        <sz val="9"/>
        <rFont val="Source Sans Pro"/>
        <family val="2"/>
      </rPr>
      <t>look at the relevant financial group (i.e. income support).</t>
    </r>
  </si>
  <si>
    <r>
      <rPr>
        <sz val="9"/>
        <color indexed="25"/>
        <rFont val="Source Sans Pro"/>
        <family val="2"/>
      </rPr>
      <t>•</t>
    </r>
    <r>
      <rPr>
        <sz val="9"/>
        <rFont val="Source Sans Pro"/>
        <family val="2"/>
      </rPr>
      <t xml:space="preserve"> add up the income support costs for all the claims associated with the location and enter into the spreadsheet.</t>
    </r>
  </si>
  <si>
    <r>
      <rPr>
        <sz val="9"/>
        <color indexed="25"/>
        <rFont val="Source Sans Pro"/>
        <family val="2"/>
      </rPr>
      <t xml:space="preserve">• </t>
    </r>
    <r>
      <rPr>
        <sz val="9"/>
        <rFont val="Source Sans Pro"/>
        <family val="2"/>
      </rPr>
      <t>ReturnToWorkSA does not give any warranties or representations in relation to the accuracy, reliability or completeness of this calculator</t>
    </r>
  </si>
  <si>
    <r>
      <rPr>
        <sz val="9"/>
        <color indexed="25"/>
        <rFont val="Source Sans Pro"/>
        <family val="2"/>
      </rPr>
      <t xml:space="preserve">• </t>
    </r>
    <r>
      <rPr>
        <sz val="9"/>
        <rFont val="Source Sans Pro"/>
        <family val="2"/>
      </rPr>
      <t>The calculator and its results do not constitute a formal premium notice or invoice</t>
    </r>
  </si>
  <si>
    <r>
      <rPr>
        <sz val="9"/>
        <color indexed="25"/>
        <rFont val="Source Sans Pro"/>
        <family val="2"/>
      </rPr>
      <t>•</t>
    </r>
    <r>
      <rPr>
        <sz val="9"/>
        <rFont val="Source Sans Pro"/>
        <family val="2"/>
      </rPr>
      <t xml:space="preserve"> You must make your own independent assessment of the accuracy, reliability and completeness of the Premium Calculator and its results</t>
    </r>
  </si>
  <si>
    <r>
      <rPr>
        <sz val="9"/>
        <color indexed="25"/>
        <rFont val="Source Sans Pro"/>
        <family val="2"/>
      </rPr>
      <t>•</t>
    </r>
    <r>
      <rPr>
        <sz val="9"/>
        <rFont val="Source Sans Pro"/>
        <family val="2"/>
      </rPr>
      <t xml:space="preserve"> To the maximum extent permitted by law ReturnToWorkSA, its officers, employees, agents or advisers do not accept any liability for any loss whatsoever (including without limitation any liability arising from any fault or negligence on their part) arising from the use of this calculator and its results.</t>
    </r>
  </si>
  <si>
    <t>011101</t>
  </si>
  <si>
    <t>011301</t>
  </si>
  <si>
    <t>011401</t>
  </si>
  <si>
    <t>012101</t>
  </si>
  <si>
    <t>012201</t>
  </si>
  <si>
    <t>013101</t>
  </si>
  <si>
    <t>013406</t>
  </si>
  <si>
    <t>013701</t>
  </si>
  <si>
    <t>013901</t>
  </si>
  <si>
    <t>014406</t>
  </si>
  <si>
    <t>014501</t>
  </si>
  <si>
    <t>014901</t>
  </si>
  <si>
    <t>015901</t>
  </si>
  <si>
    <t>016001</t>
  </si>
  <si>
    <t>017101</t>
  </si>
  <si>
    <t>017201</t>
  </si>
  <si>
    <t>018001</t>
  </si>
  <si>
    <t>019101</t>
  </si>
  <si>
    <t>019201</t>
  </si>
  <si>
    <t>019306</t>
  </si>
  <si>
    <t>019901</t>
  </si>
  <si>
    <t>020101</t>
  </si>
  <si>
    <t>020201</t>
  </si>
  <si>
    <t>020301</t>
  </si>
  <si>
    <t>030101</t>
  </si>
  <si>
    <t>030201</t>
  </si>
  <si>
    <t>041101</t>
  </si>
  <si>
    <t>041201</t>
  </si>
  <si>
    <t>041301</t>
  </si>
  <si>
    <t>041901</t>
  </si>
  <si>
    <t>042001</t>
  </si>
  <si>
    <t>051001</t>
  </si>
  <si>
    <t>052201</t>
  </si>
  <si>
    <t>052901</t>
  </si>
  <si>
    <t>060001</t>
  </si>
  <si>
    <t>070001</t>
  </si>
  <si>
    <t>080101</t>
  </si>
  <si>
    <t>080201</t>
  </si>
  <si>
    <t>080301</t>
  </si>
  <si>
    <t>080401</t>
  </si>
  <si>
    <t>080501</t>
  </si>
  <si>
    <t>080601</t>
  </si>
  <si>
    <t>080701</t>
  </si>
  <si>
    <t>080901</t>
  </si>
  <si>
    <t>091101</t>
  </si>
  <si>
    <t>091901</t>
  </si>
  <si>
    <t>099001</t>
  </si>
  <si>
    <t>101101</t>
  </si>
  <si>
    <t>101201</t>
  </si>
  <si>
    <t>109001</t>
  </si>
  <si>
    <t>109002</t>
  </si>
  <si>
    <t>111106</t>
  </si>
  <si>
    <t>111107</t>
  </si>
  <si>
    <t>111201</t>
  </si>
  <si>
    <t>111301</t>
  </si>
  <si>
    <t>112001</t>
  </si>
  <si>
    <t>113101</t>
  </si>
  <si>
    <t>113201</t>
  </si>
  <si>
    <t>113301</t>
  </si>
  <si>
    <t>114001</t>
  </si>
  <si>
    <t>115001</t>
  </si>
  <si>
    <t>116101</t>
  </si>
  <si>
    <t>116201</t>
  </si>
  <si>
    <t>117101</t>
  </si>
  <si>
    <t>117201</t>
  </si>
  <si>
    <t>117301</t>
  </si>
  <si>
    <t>117401</t>
  </si>
  <si>
    <t>118101</t>
  </si>
  <si>
    <t>118201</t>
  </si>
  <si>
    <t>119101</t>
  </si>
  <si>
    <t>119201</t>
  </si>
  <si>
    <t>119901</t>
  </si>
  <si>
    <t>121101</t>
  </si>
  <si>
    <t>121201</t>
  </si>
  <si>
    <t>121301</t>
  </si>
  <si>
    <t>121401</t>
  </si>
  <si>
    <t>122001</t>
  </si>
  <si>
    <t>131101</t>
  </si>
  <si>
    <t>131201</t>
  </si>
  <si>
    <t>131301</t>
  </si>
  <si>
    <t>132001</t>
  </si>
  <si>
    <t>133101</t>
  </si>
  <si>
    <t>133201</t>
  </si>
  <si>
    <t>133301</t>
  </si>
  <si>
    <t>133401</t>
  </si>
  <si>
    <t>134001</t>
  </si>
  <si>
    <t>135101</t>
  </si>
  <si>
    <t>135201</t>
  </si>
  <si>
    <t>141101</t>
  </si>
  <si>
    <t>141201</t>
  </si>
  <si>
    <t>141301</t>
  </si>
  <si>
    <t>149101</t>
  </si>
  <si>
    <t>149201</t>
  </si>
  <si>
    <t>149301</t>
  </si>
  <si>
    <t>149401</t>
  </si>
  <si>
    <t>149901</t>
  </si>
  <si>
    <t>149902</t>
  </si>
  <si>
    <t>151001</t>
  </si>
  <si>
    <t>152101</t>
  </si>
  <si>
    <t>152201</t>
  </si>
  <si>
    <t>152301</t>
  </si>
  <si>
    <t>152401</t>
  </si>
  <si>
    <t>152901</t>
  </si>
  <si>
    <t>161106</t>
  </si>
  <si>
    <t>161206</t>
  </si>
  <si>
    <t>162007</t>
  </si>
  <si>
    <t>170101</t>
  </si>
  <si>
    <t>170901</t>
  </si>
  <si>
    <t>181101</t>
  </si>
  <si>
    <t>181201</t>
  </si>
  <si>
    <t>181301</t>
  </si>
  <si>
    <t>182101</t>
  </si>
  <si>
    <t>182901</t>
  </si>
  <si>
    <t>183101</t>
  </si>
  <si>
    <t>183201</t>
  </si>
  <si>
    <t>184101</t>
  </si>
  <si>
    <t>184201</t>
  </si>
  <si>
    <t>185101</t>
  </si>
  <si>
    <t>185201</t>
  </si>
  <si>
    <t>189101</t>
  </si>
  <si>
    <t>189201</t>
  </si>
  <si>
    <t>189901</t>
  </si>
  <si>
    <t>191101</t>
  </si>
  <si>
    <t>191201</t>
  </si>
  <si>
    <t>191301</t>
  </si>
  <si>
    <t>191401</t>
  </si>
  <si>
    <t>191501</t>
  </si>
  <si>
    <t>191601</t>
  </si>
  <si>
    <t>191602</t>
  </si>
  <si>
    <t>191901</t>
  </si>
  <si>
    <t>192001</t>
  </si>
  <si>
    <t>201001</t>
  </si>
  <si>
    <t>202101</t>
  </si>
  <si>
    <t>202901</t>
  </si>
  <si>
    <t>203101</t>
  </si>
  <si>
    <t>203201</t>
  </si>
  <si>
    <t>203301</t>
  </si>
  <si>
    <t>203401</t>
  </si>
  <si>
    <t>209001</t>
  </si>
  <si>
    <t>211001</t>
  </si>
  <si>
    <t>212106</t>
  </si>
  <si>
    <t>212201</t>
  </si>
  <si>
    <t>213106</t>
  </si>
  <si>
    <t>213201</t>
  </si>
  <si>
    <t>213301</t>
  </si>
  <si>
    <t>213901</t>
  </si>
  <si>
    <t>214101</t>
  </si>
  <si>
    <t>214201</t>
  </si>
  <si>
    <t>214901</t>
  </si>
  <si>
    <t>221001</t>
  </si>
  <si>
    <t>222101</t>
  </si>
  <si>
    <t>222201</t>
  </si>
  <si>
    <t>222301</t>
  </si>
  <si>
    <t>222401</t>
  </si>
  <si>
    <t>222901</t>
  </si>
  <si>
    <t>223101</t>
  </si>
  <si>
    <t>223901</t>
  </si>
  <si>
    <t>224001</t>
  </si>
  <si>
    <t>229101</t>
  </si>
  <si>
    <t>229201</t>
  </si>
  <si>
    <t>229301</t>
  </si>
  <si>
    <t>229901</t>
  </si>
  <si>
    <t>229902</t>
  </si>
  <si>
    <t>231101</t>
  </si>
  <si>
    <t>231201</t>
  </si>
  <si>
    <t>231301</t>
  </si>
  <si>
    <t>231901</t>
  </si>
  <si>
    <t>239101</t>
  </si>
  <si>
    <t>239102</t>
  </si>
  <si>
    <t>239201</t>
  </si>
  <si>
    <t>239301</t>
  </si>
  <si>
    <t>239401</t>
  </si>
  <si>
    <t>239901</t>
  </si>
  <si>
    <t>241101</t>
  </si>
  <si>
    <t>241201</t>
  </si>
  <si>
    <t>241901</t>
  </si>
  <si>
    <t>242101</t>
  </si>
  <si>
    <t>242201</t>
  </si>
  <si>
    <t>242901</t>
  </si>
  <si>
    <t>243101</t>
  </si>
  <si>
    <t>243201</t>
  </si>
  <si>
    <t>243901</t>
  </si>
  <si>
    <t>244101</t>
  </si>
  <si>
    <t>244901</t>
  </si>
  <si>
    <t>245101</t>
  </si>
  <si>
    <t>245201</t>
  </si>
  <si>
    <t>246101</t>
  </si>
  <si>
    <t>246201</t>
  </si>
  <si>
    <t>246301</t>
  </si>
  <si>
    <t>246901</t>
  </si>
  <si>
    <t>249101</t>
  </si>
  <si>
    <t>249901</t>
  </si>
  <si>
    <t>251101</t>
  </si>
  <si>
    <t>251201</t>
  </si>
  <si>
    <t>251301</t>
  </si>
  <si>
    <t>251901</t>
  </si>
  <si>
    <t>259101</t>
  </si>
  <si>
    <t>259201</t>
  </si>
  <si>
    <t>259901</t>
  </si>
  <si>
    <t>261101</t>
  </si>
  <si>
    <t>261901</t>
  </si>
  <si>
    <t>262001</t>
  </si>
  <si>
    <t>264001</t>
  </si>
  <si>
    <t>270001</t>
  </si>
  <si>
    <t>281101</t>
  </si>
  <si>
    <t>281201</t>
  </si>
  <si>
    <t>291101</t>
  </si>
  <si>
    <t>291901</t>
  </si>
  <si>
    <t>292101</t>
  </si>
  <si>
    <t>292201</t>
  </si>
  <si>
    <t>301101</t>
  </si>
  <si>
    <t>301901</t>
  </si>
  <si>
    <t>302001</t>
  </si>
  <si>
    <t>310101</t>
  </si>
  <si>
    <t>321101</t>
  </si>
  <si>
    <t>321201</t>
  </si>
  <si>
    <t>322101</t>
  </si>
  <si>
    <t>322201</t>
  </si>
  <si>
    <t>322301</t>
  </si>
  <si>
    <t>322401</t>
  </si>
  <si>
    <t>323106</t>
  </si>
  <si>
    <t>323206</t>
  </si>
  <si>
    <t>323306</t>
  </si>
  <si>
    <t>323406</t>
  </si>
  <si>
    <t>323901</t>
  </si>
  <si>
    <t>324106</t>
  </si>
  <si>
    <t>324206</t>
  </si>
  <si>
    <t>324306</t>
  </si>
  <si>
    <t>324406</t>
  </si>
  <si>
    <t>324506</t>
  </si>
  <si>
    <t>329101</t>
  </si>
  <si>
    <t>329201</t>
  </si>
  <si>
    <t>329901</t>
  </si>
  <si>
    <t>331101</t>
  </si>
  <si>
    <t>331201</t>
  </si>
  <si>
    <t>331901</t>
  </si>
  <si>
    <t>331902</t>
  </si>
  <si>
    <t>332101</t>
  </si>
  <si>
    <t>332201</t>
  </si>
  <si>
    <t>332202</t>
  </si>
  <si>
    <t>332301</t>
  </si>
  <si>
    <t>333101</t>
  </si>
  <si>
    <t>333201</t>
  </si>
  <si>
    <t>333901</t>
  </si>
  <si>
    <t>333902</t>
  </si>
  <si>
    <t>341101</t>
  </si>
  <si>
    <t>341901</t>
  </si>
  <si>
    <t>349101</t>
  </si>
  <si>
    <t>349201</t>
  </si>
  <si>
    <t>349301</t>
  </si>
  <si>
    <t>349401</t>
  </si>
  <si>
    <t>349402</t>
  </si>
  <si>
    <t>349901</t>
  </si>
  <si>
    <t>350101</t>
  </si>
  <si>
    <t>350201</t>
  </si>
  <si>
    <t>350301</t>
  </si>
  <si>
    <t>350401</t>
  </si>
  <si>
    <t>350501</t>
  </si>
  <si>
    <t>360101</t>
  </si>
  <si>
    <t>360201</t>
  </si>
  <si>
    <t>360202</t>
  </si>
  <si>
    <t>360301</t>
  </si>
  <si>
    <t>360302</t>
  </si>
  <si>
    <t>360401</t>
  </si>
  <si>
    <t>360501</t>
  </si>
  <si>
    <t>360601</t>
  </si>
  <si>
    <t>360901</t>
  </si>
  <si>
    <t>360902</t>
  </si>
  <si>
    <t>371101</t>
  </si>
  <si>
    <t>371201</t>
  </si>
  <si>
    <t>372001</t>
  </si>
  <si>
    <t>373101</t>
  </si>
  <si>
    <t>373201</t>
  </si>
  <si>
    <t>373301</t>
  </si>
  <si>
    <t>373401</t>
  </si>
  <si>
    <t>373501</t>
  </si>
  <si>
    <t>373601</t>
  </si>
  <si>
    <t>373901</t>
  </si>
  <si>
    <t>380001</t>
  </si>
  <si>
    <t>380002</t>
  </si>
  <si>
    <t>391101</t>
  </si>
  <si>
    <t>391201</t>
  </si>
  <si>
    <t>391301</t>
  </si>
  <si>
    <t>392101</t>
  </si>
  <si>
    <t>392201</t>
  </si>
  <si>
    <t>400001</t>
  </si>
  <si>
    <t>411001</t>
  </si>
  <si>
    <t>412102</t>
  </si>
  <si>
    <t>412106</t>
  </si>
  <si>
    <t>412206</t>
  </si>
  <si>
    <t>412301</t>
  </si>
  <si>
    <t>412901</t>
  </si>
  <si>
    <t>421101</t>
  </si>
  <si>
    <t>421201</t>
  </si>
  <si>
    <t>421301</t>
  </si>
  <si>
    <t>421401</t>
  </si>
  <si>
    <t>422101</t>
  </si>
  <si>
    <t>422102</t>
  </si>
  <si>
    <t>422201</t>
  </si>
  <si>
    <t>422901</t>
  </si>
  <si>
    <t>423106</t>
  </si>
  <si>
    <t>423206</t>
  </si>
  <si>
    <t>424106</t>
  </si>
  <si>
    <t>424206</t>
  </si>
  <si>
    <t>424306</t>
  </si>
  <si>
    <t>424406</t>
  </si>
  <si>
    <t>424506</t>
  </si>
  <si>
    <t>425101</t>
  </si>
  <si>
    <t>425201</t>
  </si>
  <si>
    <t>425301</t>
  </si>
  <si>
    <t>425901</t>
  </si>
  <si>
    <t>426001</t>
  </si>
  <si>
    <t>426002</t>
  </si>
  <si>
    <t>427101</t>
  </si>
  <si>
    <t>427201</t>
  </si>
  <si>
    <t>427301</t>
  </si>
  <si>
    <t>427302</t>
  </si>
  <si>
    <t>427401</t>
  </si>
  <si>
    <t>427901</t>
  </si>
  <si>
    <t>427902</t>
  </si>
  <si>
    <t>431001</t>
  </si>
  <si>
    <t>432001</t>
  </si>
  <si>
    <t>440001</t>
  </si>
  <si>
    <t>451101</t>
  </si>
  <si>
    <t>451201</t>
  </si>
  <si>
    <t>451301</t>
  </si>
  <si>
    <t>452001</t>
  </si>
  <si>
    <t>453001</t>
  </si>
  <si>
    <t>461001</t>
  </si>
  <si>
    <t>461002</t>
  </si>
  <si>
    <t>462101</t>
  </si>
  <si>
    <t>462201</t>
  </si>
  <si>
    <t>462301</t>
  </si>
  <si>
    <t>471006</t>
  </si>
  <si>
    <t>472001</t>
  </si>
  <si>
    <t>481001</t>
  </si>
  <si>
    <t>482001</t>
  </si>
  <si>
    <t>490001</t>
  </si>
  <si>
    <t>490002</t>
  </si>
  <si>
    <t>501001</t>
  </si>
  <si>
    <t>502101</t>
  </si>
  <si>
    <t>502901</t>
  </si>
  <si>
    <t>510101</t>
  </si>
  <si>
    <t>510201</t>
  </si>
  <si>
    <t>521101</t>
  </si>
  <si>
    <t>521201</t>
  </si>
  <si>
    <t>521901</t>
  </si>
  <si>
    <t>522001</t>
  </si>
  <si>
    <t>529101</t>
  </si>
  <si>
    <t>529201</t>
  </si>
  <si>
    <t>529202</t>
  </si>
  <si>
    <t>529206</t>
  </si>
  <si>
    <t>529901</t>
  </si>
  <si>
    <t>529902</t>
  </si>
  <si>
    <t>530101</t>
  </si>
  <si>
    <t>530906</t>
  </si>
  <si>
    <t>530907</t>
  </si>
  <si>
    <t>541101</t>
  </si>
  <si>
    <t>541201</t>
  </si>
  <si>
    <t>541301</t>
  </si>
  <si>
    <t>541401</t>
  </si>
  <si>
    <t>541901</t>
  </si>
  <si>
    <t>542001</t>
  </si>
  <si>
    <t>551101</t>
  </si>
  <si>
    <t>551201</t>
  </si>
  <si>
    <t>551301</t>
  </si>
  <si>
    <t>551401</t>
  </si>
  <si>
    <t>552101</t>
  </si>
  <si>
    <t>552201</t>
  </si>
  <si>
    <t>561001</t>
  </si>
  <si>
    <t>562101</t>
  </si>
  <si>
    <t>562201</t>
  </si>
  <si>
    <t>570001</t>
  </si>
  <si>
    <t>580106</t>
  </si>
  <si>
    <t>580206</t>
  </si>
  <si>
    <t>580901</t>
  </si>
  <si>
    <t>591001</t>
  </si>
  <si>
    <t>592101</t>
  </si>
  <si>
    <t>592201</t>
  </si>
  <si>
    <t>601001</t>
  </si>
  <si>
    <t>602001</t>
  </si>
  <si>
    <t>621001</t>
  </si>
  <si>
    <t>622101</t>
  </si>
  <si>
    <t>622201</t>
  </si>
  <si>
    <t>622301</t>
  </si>
  <si>
    <t>622901</t>
  </si>
  <si>
    <t>623001</t>
  </si>
  <si>
    <t>624006</t>
  </si>
  <si>
    <t>631006</t>
  </si>
  <si>
    <t>632101</t>
  </si>
  <si>
    <t>632206</t>
  </si>
  <si>
    <t>633001</t>
  </si>
  <si>
    <t>641101</t>
  </si>
  <si>
    <t>641901</t>
  </si>
  <si>
    <t>642001</t>
  </si>
  <si>
    <t>661101</t>
  </si>
  <si>
    <t>661901</t>
  </si>
  <si>
    <t>662001</t>
  </si>
  <si>
    <t>663101</t>
  </si>
  <si>
    <t>663201</t>
  </si>
  <si>
    <t>663901</t>
  </si>
  <si>
    <t>663902</t>
  </si>
  <si>
    <t>664001</t>
  </si>
  <si>
    <t>671101</t>
  </si>
  <si>
    <t>671201</t>
  </si>
  <si>
    <t>672001</t>
  </si>
  <si>
    <t>691001</t>
  </si>
  <si>
    <t>692101</t>
  </si>
  <si>
    <t>692201</t>
  </si>
  <si>
    <t>692301</t>
  </si>
  <si>
    <t>692401</t>
  </si>
  <si>
    <t>692501</t>
  </si>
  <si>
    <t>693101</t>
  </si>
  <si>
    <t>693201</t>
  </si>
  <si>
    <t>694001</t>
  </si>
  <si>
    <t>695001</t>
  </si>
  <si>
    <t>696101</t>
  </si>
  <si>
    <t>696201</t>
  </si>
  <si>
    <t>697001</t>
  </si>
  <si>
    <t>699101</t>
  </si>
  <si>
    <t>699901</t>
  </si>
  <si>
    <t>700001</t>
  </si>
  <si>
    <t>721101</t>
  </si>
  <si>
    <t>721201</t>
  </si>
  <si>
    <t>721202</t>
  </si>
  <si>
    <t>722001</t>
  </si>
  <si>
    <t>729101</t>
  </si>
  <si>
    <t>729201</t>
  </si>
  <si>
    <t>729301</t>
  </si>
  <si>
    <t>729401</t>
  </si>
  <si>
    <t>729901</t>
  </si>
  <si>
    <t>731101</t>
  </si>
  <si>
    <t>731201</t>
  </si>
  <si>
    <t>731301</t>
  </si>
  <si>
    <t>731302</t>
  </si>
  <si>
    <t>732001</t>
  </si>
  <si>
    <t>751001</t>
  </si>
  <si>
    <t>752001</t>
  </si>
  <si>
    <t>753001</t>
  </si>
  <si>
    <t>754001</t>
  </si>
  <si>
    <t>755101</t>
  </si>
  <si>
    <t>755201</t>
  </si>
  <si>
    <t>760001</t>
  </si>
  <si>
    <t>771101</t>
  </si>
  <si>
    <t>771201</t>
  </si>
  <si>
    <t>771202</t>
  </si>
  <si>
    <t>771301</t>
  </si>
  <si>
    <t>771401</t>
  </si>
  <si>
    <t>771901</t>
  </si>
  <si>
    <t>772001</t>
  </si>
  <si>
    <t>801001</t>
  </si>
  <si>
    <t>802101</t>
  </si>
  <si>
    <t>802201</t>
  </si>
  <si>
    <t>802301</t>
  </si>
  <si>
    <t>810101</t>
  </si>
  <si>
    <t>810201</t>
  </si>
  <si>
    <t>821101</t>
  </si>
  <si>
    <t>821201</t>
  </si>
  <si>
    <t>821901</t>
  </si>
  <si>
    <t>822001</t>
  </si>
  <si>
    <t>840101</t>
  </si>
  <si>
    <t>840201</t>
  </si>
  <si>
    <t>851101</t>
  </si>
  <si>
    <t>851201</t>
  </si>
  <si>
    <t>852001</t>
  </si>
  <si>
    <t>852002</t>
  </si>
  <si>
    <t>853101</t>
  </si>
  <si>
    <t>853201</t>
  </si>
  <si>
    <t>853301</t>
  </si>
  <si>
    <t>853401</t>
  </si>
  <si>
    <t>853901</t>
  </si>
  <si>
    <t>853902</t>
  </si>
  <si>
    <t>859101</t>
  </si>
  <si>
    <t>859901</t>
  </si>
  <si>
    <t>859902</t>
  </si>
  <si>
    <t>859903</t>
  </si>
  <si>
    <t>860101</t>
  </si>
  <si>
    <t>860901</t>
  </si>
  <si>
    <t>871001</t>
  </si>
  <si>
    <t>879001</t>
  </si>
  <si>
    <t>891001</t>
  </si>
  <si>
    <t>892101</t>
  </si>
  <si>
    <t>892201</t>
  </si>
  <si>
    <t>900101</t>
  </si>
  <si>
    <t>900201</t>
  </si>
  <si>
    <t>900301</t>
  </si>
  <si>
    <t>911101</t>
  </si>
  <si>
    <t>911201</t>
  </si>
  <si>
    <t>911202</t>
  </si>
  <si>
    <t>911301</t>
  </si>
  <si>
    <t>911401</t>
  </si>
  <si>
    <t>912101</t>
  </si>
  <si>
    <t>912901</t>
  </si>
  <si>
    <t>912902</t>
  </si>
  <si>
    <t>913106</t>
  </si>
  <si>
    <t>913901</t>
  </si>
  <si>
    <t>920101</t>
  </si>
  <si>
    <t>920201</t>
  </si>
  <si>
    <t>920901</t>
  </si>
  <si>
    <t>941101</t>
  </si>
  <si>
    <t>941201</t>
  </si>
  <si>
    <t>941203</t>
  </si>
  <si>
    <t>941901</t>
  </si>
  <si>
    <t>942101</t>
  </si>
  <si>
    <t>942201</t>
  </si>
  <si>
    <t>942901</t>
  </si>
  <si>
    <t>942902</t>
  </si>
  <si>
    <t>949101</t>
  </si>
  <si>
    <t>949901</t>
  </si>
  <si>
    <t>951101</t>
  </si>
  <si>
    <t>951201</t>
  </si>
  <si>
    <t>952001</t>
  </si>
  <si>
    <t>952002</t>
  </si>
  <si>
    <t>953101</t>
  </si>
  <si>
    <t>953102</t>
  </si>
  <si>
    <t>953201</t>
  </si>
  <si>
    <t>953301</t>
  </si>
  <si>
    <t>953401</t>
  </si>
  <si>
    <t>953901</t>
  </si>
  <si>
    <t>953902</t>
  </si>
  <si>
    <t>954001</t>
  </si>
  <si>
    <t>955101</t>
  </si>
  <si>
    <t>955201</t>
  </si>
  <si>
    <t>955901</t>
  </si>
  <si>
    <t>955902</t>
  </si>
  <si>
    <t>960101</t>
  </si>
  <si>
    <t>990001</t>
  </si>
  <si>
    <t>premium@rtwsa.com</t>
  </si>
  <si>
    <t>Description
use &lt;CTRL&gt;F to search for a word</t>
  </si>
  <si>
    <t>1. Select your premium period. This will change your data requirements.</t>
  </si>
  <si>
    <t>ReturnToWorkSA has developed this calculator to help you project your premium. When using this calculator, you acknowledge that:</t>
  </si>
  <si>
    <t>Remuneration used to calculate Premium</t>
  </si>
  <si>
    <t>Nursery Production</t>
  </si>
  <si>
    <t>Turf Growing</t>
  </si>
  <si>
    <t>Floriculture Production</t>
  </si>
  <si>
    <t>Mushroom Growing</t>
  </si>
  <si>
    <t>Vegetable Growing</t>
  </si>
  <si>
    <t>Grape Growing</t>
  </si>
  <si>
    <t>Apple, Pear, Stone Fruit, Berry Fruit, Kiwifruit and Citrus Growing</t>
  </si>
  <si>
    <t>Olive growing</t>
  </si>
  <si>
    <t>Other Fruit and Tree Nut Growing</t>
  </si>
  <si>
    <t>Sheep-Beef Cattle Farming</t>
  </si>
  <si>
    <t>Grain-Sheep or Grain-Beef Cattle Farming</t>
  </si>
  <si>
    <t>Other Grain Growing</t>
  </si>
  <si>
    <t>Other Crop Growing n.e.c.</t>
  </si>
  <si>
    <t>Dairy Cattle Farming</t>
  </si>
  <si>
    <t>Poultry Farming (Meat)</t>
  </si>
  <si>
    <t>Poultry Farming (Eggs)</t>
  </si>
  <si>
    <t>Deer Farming</t>
  </si>
  <si>
    <t>Horse Farming</t>
  </si>
  <si>
    <t>Pig Farming</t>
  </si>
  <si>
    <t>Beekeeping</t>
  </si>
  <si>
    <t>Other Livestock Farming n.e.c.</t>
  </si>
  <si>
    <t>Offshore Longline and Rack Aquaculture</t>
  </si>
  <si>
    <t>Offshore Caged Aquaculture</t>
  </si>
  <si>
    <t>Onshore Aquaculture</t>
  </si>
  <si>
    <t>Forestry</t>
  </si>
  <si>
    <t>Logging</t>
  </si>
  <si>
    <t>Rock Lobster and Crab Potting</t>
  </si>
  <si>
    <t>Prawn Fishing</t>
  </si>
  <si>
    <t>Line Fishing</t>
  </si>
  <si>
    <t>Other Fishing</t>
  </si>
  <si>
    <t>Hunting and Trapping</t>
  </si>
  <si>
    <t>Forestry Support Services</t>
  </si>
  <si>
    <t>Shearing Services</t>
  </si>
  <si>
    <t>Other Agriculture and Fishing Support Services</t>
  </si>
  <si>
    <t>Coal Mining</t>
  </si>
  <si>
    <t>Oil and Gas Extraction</t>
  </si>
  <si>
    <t>Iron Ore Mining</t>
  </si>
  <si>
    <t>Bauxite Mining</t>
  </si>
  <si>
    <t>Copper Ore Mining</t>
  </si>
  <si>
    <t>Gold Ore Mining</t>
  </si>
  <si>
    <t>Mineral Sand Mining</t>
  </si>
  <si>
    <t>Nickel Ore Mining</t>
  </si>
  <si>
    <t>Silver-Lead-Zinc Ore Mining</t>
  </si>
  <si>
    <t>Other Metal Ore Mining</t>
  </si>
  <si>
    <t>Gravel and Sand Quarrying</t>
  </si>
  <si>
    <t>Other Construction Material Mining</t>
  </si>
  <si>
    <t>Other Non-Metallic Mineral Mining and Quarrying</t>
  </si>
  <si>
    <t>Petroleum Exploration</t>
  </si>
  <si>
    <t>Mineral Exploration</t>
  </si>
  <si>
    <t>Other Mining Support Services</t>
  </si>
  <si>
    <t>Drilling and Boring Support Services</t>
  </si>
  <si>
    <t>Meat Processing</t>
  </si>
  <si>
    <t>Livestock Processing</t>
  </si>
  <si>
    <t>Poultry Processing</t>
  </si>
  <si>
    <t>Cured Meat and Smallgoods Manufacturing</t>
  </si>
  <si>
    <t>Seafood Processing</t>
  </si>
  <si>
    <t>Milk and Cream Processing</t>
  </si>
  <si>
    <t>Ice Cream Manufacturing</t>
  </si>
  <si>
    <t>Cheese and Other Dairy Product Manufacturing</t>
  </si>
  <si>
    <t>Fruit and Vegetable Processing</t>
  </si>
  <si>
    <t>Oil and Fat Manufacturing</t>
  </si>
  <si>
    <t>Grain Mill Product Manufacturing</t>
  </si>
  <si>
    <t>Cereal, Pasta and Baking Mix Manufacturing</t>
  </si>
  <si>
    <t>Bread Manufacturing (Factory based)</t>
  </si>
  <si>
    <t>Cake and Pastry Manufacturing (Factory based)</t>
  </si>
  <si>
    <t>Biscuit Manufacturing (Factory based)</t>
  </si>
  <si>
    <t>Bakery Product Manufacturing (Non-factory based)</t>
  </si>
  <si>
    <t>Sugar Manufacturing</t>
  </si>
  <si>
    <t>Confectionery Manufacturing</t>
  </si>
  <si>
    <t>Potato, Corn and Other Crisp Manufacturing</t>
  </si>
  <si>
    <t>Prepared Animal and Bird Feed Manufacturing</t>
  </si>
  <si>
    <t>Other Food Product Manufacturing n.e.c.</t>
  </si>
  <si>
    <t>Soft Drink, Cordial and Syrup Manufacturing</t>
  </si>
  <si>
    <t>Beer Manufacturing</t>
  </si>
  <si>
    <t>Spirit Manufacturing</t>
  </si>
  <si>
    <t>Wine and Other Alcoholic Beverage Manufacturing</t>
  </si>
  <si>
    <t>Cigarette and Tobacco Product Manufacturing</t>
  </si>
  <si>
    <t>Wool Scouring</t>
  </si>
  <si>
    <t>Natural Textile Manufacturing</t>
  </si>
  <si>
    <t>Synthetic Textile Manufacturing</t>
  </si>
  <si>
    <t>Leather Tanning, Fur Dressing and Leather Product Manufacturing</t>
  </si>
  <si>
    <t>Textile Floor Covering Manufacturing</t>
  </si>
  <si>
    <t>Rope, Cordage and Twine Manufacturing</t>
  </si>
  <si>
    <t>Cut and Sewn Textile Product Manufacturing</t>
  </si>
  <si>
    <t>Textile Finishing and Other Textile Product Manufacturing</t>
  </si>
  <si>
    <t>Knitted Product Manufacturing</t>
  </si>
  <si>
    <t>Clothing Manufacturing</t>
  </si>
  <si>
    <t>Footwear Manufacturing</t>
  </si>
  <si>
    <t>Log Sawmilling</t>
  </si>
  <si>
    <t>Wood Chipping</t>
  </si>
  <si>
    <t>Timber Resawing and Dressing</t>
  </si>
  <si>
    <t>Prefabricated Wooden Building Manufacturing</t>
  </si>
  <si>
    <t>Wooden Structural Fitting and Component Manufacturing</t>
  </si>
  <si>
    <t>Veneer and Plywood Manufacturing</t>
  </si>
  <si>
    <t>Reconstituted Wood Product Manufacturing</t>
  </si>
  <si>
    <t>Other Wood Product Manufacturing n.e.c.</t>
  </si>
  <si>
    <t>Wooden Containers Manufacturing</t>
  </si>
  <si>
    <t>Pulp, Paper and Paperboard Manufacturing</t>
  </si>
  <si>
    <t>Corrugated Paperboard and Paperboard Container Manufacturing</t>
  </si>
  <si>
    <t>Paper Bag Manufacturing</t>
  </si>
  <si>
    <t>Paper Stationery Manufacturing</t>
  </si>
  <si>
    <t>Sanitary Paper Product Manufacturing</t>
  </si>
  <si>
    <t>Other Converted Paper Product Manufacturing</t>
  </si>
  <si>
    <t>Printing</t>
  </si>
  <si>
    <t>Printing Support Services</t>
  </si>
  <si>
    <t>Reproduction of Recorded Media</t>
  </si>
  <si>
    <t>Petroleum Refining and Petroleum Fuel Manufacturing</t>
  </si>
  <si>
    <t>Other Petroleum and Coal Product Manufacturing</t>
  </si>
  <si>
    <t>Industrial Gas Manufacturing</t>
  </si>
  <si>
    <t>Basic Organic Chemical Manufacturing</t>
  </si>
  <si>
    <t>Basic Inorganic Chemical Manufacturing</t>
  </si>
  <si>
    <t>Synthetic Resin and Synthetic Rubber Manufacturing</t>
  </si>
  <si>
    <t>Other Basic Polymer Manufacturing</t>
  </si>
  <si>
    <t>Fertiliser Manufacturing</t>
  </si>
  <si>
    <t>Pesticide Manufacturing</t>
  </si>
  <si>
    <t>Human Pharmaceutical and Medicinal Product Manufacturing</t>
  </si>
  <si>
    <t>Veterinary Pharmaceutical and Medicinal Product Manufacturing</t>
  </si>
  <si>
    <t>Cleaning Compound Manufacturing</t>
  </si>
  <si>
    <t>Cosmetic and Toiletry Preparation Manufacturing</t>
  </si>
  <si>
    <t>Photographic Chemical Product Manufacturing</t>
  </si>
  <si>
    <t>Explosive Manufacturing</t>
  </si>
  <si>
    <t>Other Basic Chemical Product Manufacturing n.e.c.</t>
  </si>
  <si>
    <t>Polymer Film and Sheet Packaging Material Manufacturing</t>
  </si>
  <si>
    <t>Rigid and Semi-Rigid Polymer Product Manufacturing</t>
  </si>
  <si>
    <t>Polymer Foam Product Manufacturing</t>
  </si>
  <si>
    <t>Tyre Manufacturing</t>
  </si>
  <si>
    <t>Adhesive Manufacturing</t>
  </si>
  <si>
    <t>Paint and Coatings Manufacturing</t>
  </si>
  <si>
    <t>Inks and Toners Manufacturing</t>
  </si>
  <si>
    <t>Other Polymer Product Manufacturing</t>
  </si>
  <si>
    <t>Natural Rubber Product Manufacturing</t>
  </si>
  <si>
    <t>Glass and Glass Product Manufacturing</t>
  </si>
  <si>
    <t>Clay Brick Manufacturing</t>
  </si>
  <si>
    <t>Other Ceramic Product Manufacturing</t>
  </si>
  <si>
    <t>Cement and Lime Manufacturing</t>
  </si>
  <si>
    <t>Plaster Product Manufacturing</t>
  </si>
  <si>
    <t>Ready-Mixed Concrete Manufacturing</t>
  </si>
  <si>
    <t>Concrete Product Manufacturing</t>
  </si>
  <si>
    <t>Other Non-Metallic Mineral Product Manufacturing</t>
  </si>
  <si>
    <t>Iron Smelting and Steel Manufacturing</t>
  </si>
  <si>
    <t>Iron and Steel Casting</t>
  </si>
  <si>
    <t>Steel Pipe and Tube Manufacturing</t>
  </si>
  <si>
    <t>Alumina Production</t>
  </si>
  <si>
    <t>Aluminium Smelting</t>
  </si>
  <si>
    <t>Copper, Silver, Lead and Zinc Smelting and Refining</t>
  </si>
  <si>
    <t>Other Basic Non-Ferrous Metal Manufacturing</t>
  </si>
  <si>
    <t>Non-Ferrous Metal Casting</t>
  </si>
  <si>
    <t>Aluminium Rolling, Drawing, Extruding</t>
  </si>
  <si>
    <t>Other Basic Non-Ferrous Metal Product Manufacturing</t>
  </si>
  <si>
    <t>Iron and Steel Forging</t>
  </si>
  <si>
    <t>Structural Steel Fabricating</t>
  </si>
  <si>
    <t>Prefabricated Metal Building Manufacturing</t>
  </si>
  <si>
    <t>Architectural Aluminium Product Manufacturing</t>
  </si>
  <si>
    <t>Metal Roof and Guttering Manufacturing (except Aluminium)</t>
  </si>
  <si>
    <t>Other Structural Metal Product Manufacturing</t>
  </si>
  <si>
    <t>Boiler, Tank and Other Heavy Gauge Metal Container Manufacturing</t>
  </si>
  <si>
    <t>Other Metal Container Manufacturing</t>
  </si>
  <si>
    <t>Sheet Metal Product Manufacturing (except Metal Structural and Container Products)</t>
  </si>
  <si>
    <t>Spring and Wire Product Manufacturing</t>
  </si>
  <si>
    <t>Nut, Bolt, Screw and Rivet Manufacturing</t>
  </si>
  <si>
    <t>Metal Coating and Finishing</t>
  </si>
  <si>
    <t>Other Fabricated Metal Product Manufacturing n.e.c.</t>
  </si>
  <si>
    <t>Cutlery and Hand Tool Manufacturing</t>
  </si>
  <si>
    <t>Motor Vehicle Manufacturing</t>
  </si>
  <si>
    <t>Motor Vehicle Body and Trailer Manufacturing</t>
  </si>
  <si>
    <t>Automotive Electrical Component Manufacturing</t>
  </si>
  <si>
    <t>Other Motor Vehicle Parts Manufacturing</t>
  </si>
  <si>
    <t>Shipbuilding and Repair Services</t>
  </si>
  <si>
    <t>Submarine Building and Repair Services</t>
  </si>
  <si>
    <t>Boatbuilding and Repair Services</t>
  </si>
  <si>
    <t>Railway Rolling Stock Manufacturing and Repair Services</t>
  </si>
  <si>
    <t>Aircraft Manufacturing and Repair Services</t>
  </si>
  <si>
    <t>Other Transport Equipment Manufacturing n.e.c.</t>
  </si>
  <si>
    <t>Photographic , Optical and Ophthalmic Equipment Manufacturing</t>
  </si>
  <si>
    <t>Medical and Surgical Equipment Manufacturing</t>
  </si>
  <si>
    <t>Other Professional and Scientific Equipment Manufacturing</t>
  </si>
  <si>
    <t>Computer and Electronic Office Equipment Manufacturing</t>
  </si>
  <si>
    <t>Communication Equipment Manufacturing</t>
  </si>
  <si>
    <t>Other Electronic Equipment Manufacturing</t>
  </si>
  <si>
    <t>Electric Cable and Wire Manufacturing</t>
  </si>
  <si>
    <t>Electric Lighting Equipment Manufacturing</t>
  </si>
  <si>
    <t>Other Electrical Equipment Manufacturing</t>
  </si>
  <si>
    <t>Whiteware Appliance Manufacturing</t>
  </si>
  <si>
    <t>Other Domestic Appliance Manufacturing</t>
  </si>
  <si>
    <t>Pump and Compressor Manufacturing</t>
  </si>
  <si>
    <t>Fixed Space Heating, Cooling and Ventilation Equipment Manufacturing</t>
  </si>
  <si>
    <t>Agricultural Machinery and Equipment Manufacturing</t>
  </si>
  <si>
    <t>Mining and Construction Machinery Manufacturing</t>
  </si>
  <si>
    <t>Machine Tool and Parts Manufacturing</t>
  </si>
  <si>
    <t>Other Specialised Machinery and Equipment Manufacturing</t>
  </si>
  <si>
    <t>Lifting and Material Handling Equipment Manufacturing</t>
  </si>
  <si>
    <t>Other Machinery and Equipment Manufacturing n.e.c.</t>
  </si>
  <si>
    <t>Wooden Furniture and Upholstered Seat Manufacturing</t>
  </si>
  <si>
    <t>Metal Furniture Manufacturing</t>
  </si>
  <si>
    <t>Mattress Manufacturing</t>
  </si>
  <si>
    <t>Other Furniture Manufacturing</t>
  </si>
  <si>
    <t>Jewellery and Silverware Manufacturing</t>
  </si>
  <si>
    <t>Toy, Sporting and Recreational Product Manufacturing</t>
  </si>
  <si>
    <t>Other Manufacturing n.e.c.</t>
  </si>
  <si>
    <t>Fossil Fuel Electricity Generation</t>
  </si>
  <si>
    <t>Other Electricity Generation</t>
  </si>
  <si>
    <t>Electricity Transmission and Distribution</t>
  </si>
  <si>
    <t>On Selling Electricity and Electricity Market Operation</t>
  </si>
  <si>
    <t>Gas Supply</t>
  </si>
  <si>
    <t>Water Supply</t>
  </si>
  <si>
    <t>Sewerage and Drainage Services</t>
  </si>
  <si>
    <t>Solid Waste Collection Services</t>
  </si>
  <si>
    <t>Other Waste Collection Services</t>
  </si>
  <si>
    <t>Waste Treatment and Disposal Services</t>
  </si>
  <si>
    <t>Waste Remediation and Materials Recovery Services</t>
  </si>
  <si>
    <t>House Construction</t>
  </si>
  <si>
    <t>Other Residential Building Construction</t>
  </si>
  <si>
    <t>Non-Residential Building Construction</t>
  </si>
  <si>
    <t>Heavy and Civil Engineering Construction</t>
  </si>
  <si>
    <t>Land Development and Subdivision</t>
  </si>
  <si>
    <t>Site Preparation Services</t>
  </si>
  <si>
    <t>Concreting Services</t>
  </si>
  <si>
    <t>Bricklaying Services</t>
  </si>
  <si>
    <t>Roofing Services</t>
  </si>
  <si>
    <t>Structural Steel Erection Services</t>
  </si>
  <si>
    <t>Plumbing Services</t>
  </si>
  <si>
    <t>Electrical Services</t>
  </si>
  <si>
    <t>Air Conditioning and Heating Services</t>
  </si>
  <si>
    <t>Fire and Security Alarm Installation Services</t>
  </si>
  <si>
    <t>Other Building Installation Services</t>
  </si>
  <si>
    <t>Plastering and Ceiling Services</t>
  </si>
  <si>
    <t>Carpentry Services</t>
  </si>
  <si>
    <t>Tiling and Carpeting Services</t>
  </si>
  <si>
    <t>Painting and Decorating Services</t>
  </si>
  <si>
    <t>Glazing Services</t>
  </si>
  <si>
    <t>Landscape Construction Services</t>
  </si>
  <si>
    <t>Hire of Construction Machinery with Operator</t>
  </si>
  <si>
    <t>Other Construction Services n.e.c.</t>
  </si>
  <si>
    <t>Wool Wholesaling</t>
  </si>
  <si>
    <t>Cereal Grain Wholesaling</t>
  </si>
  <si>
    <t>Other Agricultural Produce Wholesaling</t>
  </si>
  <si>
    <t>Other Agricultural Supply Wholesaling</t>
  </si>
  <si>
    <t>Petroleum Product Wholesaling</t>
  </si>
  <si>
    <t>Metal Wholesaling</t>
  </si>
  <si>
    <t>Mineral Wholesaling</t>
  </si>
  <si>
    <t>Industrial and Agricultural Chemical Product Wholesaling</t>
  </si>
  <si>
    <t>Timber Wholesaling</t>
  </si>
  <si>
    <t>Plumbing Goods Wholesaling</t>
  </si>
  <si>
    <t>Builders Hardware Goods Wholesaling</t>
  </si>
  <si>
    <t>Household Hardware Goods Wholesaling</t>
  </si>
  <si>
    <t>Agricultural and Construction Machinery Wholesaling</t>
  </si>
  <si>
    <t>Other Specialised Industrial Machinery and Equipment Wholesaling</t>
  </si>
  <si>
    <t>Professional and Scientific Goods Wholesaling</t>
  </si>
  <si>
    <t>Computer and Computer Peripheral Wholesaling</t>
  </si>
  <si>
    <t>Telecommunication Goods Wholesaling</t>
  </si>
  <si>
    <t>Other Electrical and Electronic Goods Wholesaling</t>
  </si>
  <si>
    <t>Photographic Equipment Wholesaling</t>
  </si>
  <si>
    <t>Other Machinery and Equipment Wholesaling n.e.c.</t>
  </si>
  <si>
    <t>Car Wholesaling</t>
  </si>
  <si>
    <t>Commercial Vehicle Wholesaling</t>
  </si>
  <si>
    <t>Trailer and Other Motor Vehicle Wholesaling</t>
  </si>
  <si>
    <t>Motor Vehicle New Parts Wholesaling</t>
  </si>
  <si>
    <t>Motor Vehicle Dismantling and Used Parts Wholesaling</t>
  </si>
  <si>
    <t>General Line Grocery Wholesaling</t>
  </si>
  <si>
    <t>Meat Wholesaling</t>
  </si>
  <si>
    <t>Poultry and Smallgoods Wholesaling</t>
  </si>
  <si>
    <t>Dairy Produce Wholesaling</t>
  </si>
  <si>
    <t>Milk Vending</t>
  </si>
  <si>
    <t>Fish and Seafood Wholesaling</t>
  </si>
  <si>
    <t>Fruit and Vegetable Wholesaling</t>
  </si>
  <si>
    <t>Liquor and Tobacco Product Wholesaling</t>
  </si>
  <si>
    <t>Other Grocery Wholesaling</t>
  </si>
  <si>
    <t>Confectionery and Soft Drink Wholesaling</t>
  </si>
  <si>
    <t>Textile Product Wholesaling</t>
  </si>
  <si>
    <t>Clothing and Footwear Wholesaling</t>
  </si>
  <si>
    <t>Pharmaceutical and Toiletry Goods Wholesaling</t>
  </si>
  <si>
    <t>Furniture and Floor Covering Wholesaling</t>
  </si>
  <si>
    <t>Jewellery and Watch Wholesaling</t>
  </si>
  <si>
    <t>Kitchen and Dining ware Wholesaling</t>
  </si>
  <si>
    <t>Toy and Sporting Goods Wholesaling</t>
  </si>
  <si>
    <t>Book and Magazine Wholesaling</t>
  </si>
  <si>
    <t>Paper Product Wholesaling</t>
  </si>
  <si>
    <t>Other Goods Wholesaling n.e.c.</t>
  </si>
  <si>
    <t>Commission-Based Wholesaling</t>
  </si>
  <si>
    <t>Wholesaling goods not physically handling any stock</t>
  </si>
  <si>
    <t>Car Retailing</t>
  </si>
  <si>
    <t>Motor Cycle Retailing</t>
  </si>
  <si>
    <t>Trailer and Other Motor Vehicle Retailing</t>
  </si>
  <si>
    <t>Motor Vehicle Parts Retailing</t>
  </si>
  <si>
    <t>Tyre Retailing</t>
  </si>
  <si>
    <t>Fuel Retailing</t>
  </si>
  <si>
    <t>Supermarket and Grocery Stores</t>
  </si>
  <si>
    <t>Fresh Fish Retailing</t>
  </si>
  <si>
    <t>Fresh Meat and Poultry Retailing</t>
  </si>
  <si>
    <t>Fruit and Vegetable Retailing</t>
  </si>
  <si>
    <t>Liquor Retailing</t>
  </si>
  <si>
    <t>Other Specialised Food Retailing</t>
  </si>
  <si>
    <t>Furniture Retailing</t>
  </si>
  <si>
    <t>Floor Coverings Retailing</t>
  </si>
  <si>
    <t>Housewares Retailing</t>
  </si>
  <si>
    <t>Manchester and Other Textile Goods Retailing</t>
  </si>
  <si>
    <t>Electrical , Electronic and Gas Appliance Retailing</t>
  </si>
  <si>
    <t>Photographic Equipment Retailing</t>
  </si>
  <si>
    <t>Computer and Computer Peripheral Retailing</t>
  </si>
  <si>
    <t>Other Electrical and Electronic Goods Retailing</t>
  </si>
  <si>
    <t>Hardware and Building Supplies Retailing</t>
  </si>
  <si>
    <t>Garden Supplies Retailing</t>
  </si>
  <si>
    <t>Sport and Camping Equipment Retailing</t>
  </si>
  <si>
    <t>Entertainment Media and Musical Instrument Retailing</t>
  </si>
  <si>
    <t>Toy and Game Retailing</t>
  </si>
  <si>
    <t>Newspaper and Book Retailing</t>
  </si>
  <si>
    <t>Marine Equipment Retailing</t>
  </si>
  <si>
    <t>Clothing Retailing</t>
  </si>
  <si>
    <t>Footwear Retailing</t>
  </si>
  <si>
    <t>Watch and Jewellery Retailing</t>
  </si>
  <si>
    <t>Other Personal Accessory Retailing</t>
  </si>
  <si>
    <t>Department Stores</t>
  </si>
  <si>
    <t>General Variety Stores</t>
  </si>
  <si>
    <t>Pharmaceutical, Cosmetic and Toiletry Goods Retailing</t>
  </si>
  <si>
    <t>Stationery Goods Retailing</t>
  </si>
  <si>
    <t>Antique and Used Goods Retailing</t>
  </si>
  <si>
    <t>Coin and stamp dealing</t>
  </si>
  <si>
    <t>Flower Retailing</t>
  </si>
  <si>
    <t>Other Store-Based Retailing n.e.c.</t>
  </si>
  <si>
    <t>Tobacco Products Retailing</t>
  </si>
  <si>
    <t>Non-Store Retailing</t>
  </si>
  <si>
    <t>Retail Commission-Based Buying and/or Selling</t>
  </si>
  <si>
    <t>Accommodation</t>
  </si>
  <si>
    <t>Cafes and Restaurants</t>
  </si>
  <si>
    <t>Takeaway Food Services</t>
  </si>
  <si>
    <t>Catering Services</t>
  </si>
  <si>
    <t>Pubs, Taverns and Bars</t>
  </si>
  <si>
    <t>Clubs (Hospitality)</t>
  </si>
  <si>
    <t>Road Freight Transport</t>
  </si>
  <si>
    <t>Towing Services</t>
  </si>
  <si>
    <t>Interurban and Rural Bus Transport</t>
  </si>
  <si>
    <t>Urban Bus Transport (Including Tramway)</t>
  </si>
  <si>
    <t>Taxi and Other Road Transport</t>
  </si>
  <si>
    <t>Rail Freight Transport</t>
  </si>
  <si>
    <t>Rail Passenger Transport</t>
  </si>
  <si>
    <t>Water Freight Transport</t>
  </si>
  <si>
    <t>Water Passenger Transport</t>
  </si>
  <si>
    <t>Scheduled Air and Space Transport</t>
  </si>
  <si>
    <t>Non-Scheduled Air and Space Transport</t>
  </si>
  <si>
    <t>Scenic and Sightseeing Transport</t>
  </si>
  <si>
    <t>Pipeline Transport</t>
  </si>
  <si>
    <t>Other Transport n.e.c.</t>
  </si>
  <si>
    <t>Postal Services</t>
  </si>
  <si>
    <t>Courier Pick-up and Delivery Services</t>
  </si>
  <si>
    <t>Stevedoring Services</t>
  </si>
  <si>
    <t>Port and Water Transport Terminal Operations</t>
  </si>
  <si>
    <t>Other Water Transport Support Services</t>
  </si>
  <si>
    <t>Airport Operations and Other Air Transport Support Services</t>
  </si>
  <si>
    <t>Customs Agency Services</t>
  </si>
  <si>
    <t>Freight Forwarding Services</t>
  </si>
  <si>
    <t>Freight Forwarding Services - not physically handling any stock</t>
  </si>
  <si>
    <t>Freight Forwarding Services (Water)</t>
  </si>
  <si>
    <t>Other Transport Support Services n.e.c.</t>
  </si>
  <si>
    <t>Radio Base Operation</t>
  </si>
  <si>
    <t>Grain Storage Services</t>
  </si>
  <si>
    <t>Other Warehousing and Storage Services</t>
  </si>
  <si>
    <t>Cold Storage</t>
  </si>
  <si>
    <t>Newspaper Publishing</t>
  </si>
  <si>
    <t>Magazine and Other Periodical Publishing</t>
  </si>
  <si>
    <t>Book Publishing</t>
  </si>
  <si>
    <t>Directory and Mailing List Publishing</t>
  </si>
  <si>
    <t>Other Publishing (except Software, Music and Internet)</t>
  </si>
  <si>
    <t>Software Publishing</t>
  </si>
  <si>
    <t>Motion Picture and Video Production</t>
  </si>
  <si>
    <t>Motion Picture and Video Distribution</t>
  </si>
  <si>
    <t>Motion Picture Exhibition</t>
  </si>
  <si>
    <t>Post-production Services and Other Motion Picture and Video Activities</t>
  </si>
  <si>
    <t>Music Publishing</t>
  </si>
  <si>
    <t>Music and Other Sound Recording Activities</t>
  </si>
  <si>
    <t>Radio Broadcasting</t>
  </si>
  <si>
    <t>Free-to-Air Television Broadcasting</t>
  </si>
  <si>
    <t>Cable and Other Subscription Broadcasting</t>
  </si>
  <si>
    <t>Internet Publishing and Broadcasting</t>
  </si>
  <si>
    <t>Wired Telecommunications Network Operation</t>
  </si>
  <si>
    <t>Other Telecommunications Network Operation</t>
  </si>
  <si>
    <t>Other Telecommunications Services</t>
  </si>
  <si>
    <t>Internet Service Providers and Web Search Portals</t>
  </si>
  <si>
    <t>Data Processing and Web Hosting Services</t>
  </si>
  <si>
    <t>Electronic Information Storage Services</t>
  </si>
  <si>
    <t>Libraries and Archives</t>
  </si>
  <si>
    <t>Other Information Services</t>
  </si>
  <si>
    <t>Central Banking</t>
  </si>
  <si>
    <t>Banking</t>
  </si>
  <si>
    <t>Building Society Operation</t>
  </si>
  <si>
    <t>Credit Union Operation</t>
  </si>
  <si>
    <t>Other Depository Financial Intermediation</t>
  </si>
  <si>
    <t>Non-Depository Financing</t>
  </si>
  <si>
    <t>Financial Asset Investing</t>
  </si>
  <si>
    <t>Life Insurance</t>
  </si>
  <si>
    <t>Health Insurance</t>
  </si>
  <si>
    <t>General Insurance</t>
  </si>
  <si>
    <t>Superannuation Funds</t>
  </si>
  <si>
    <t>Financial Asset Broking Services</t>
  </si>
  <si>
    <t>Other Auxiliary Finance and Investment Services</t>
  </si>
  <si>
    <t>Auxiliary Insurance Services</t>
  </si>
  <si>
    <t>Passenger Car Rental and Hiring</t>
  </si>
  <si>
    <t>Other Motor Vehicle and Transport Equipment Rental and Hiring</t>
  </si>
  <si>
    <t>Farm Animal and Bloodstock Leasing</t>
  </si>
  <si>
    <t>Heavy Machinery and Scaffolding Rental and Hiring</t>
  </si>
  <si>
    <t>Video and Other Electronic Media Rental and Hiring</t>
  </si>
  <si>
    <t>Other Goods and Equipment Rental and Hiring n.e.c.</t>
  </si>
  <si>
    <t>Party Hire</t>
  </si>
  <si>
    <t>Non-Financial Intangible Assets (Except Copyrights) Leasing</t>
  </si>
  <si>
    <t>Residential Property Operators</t>
  </si>
  <si>
    <t>Non-Residential Property Operators</t>
  </si>
  <si>
    <t>Real Estate Services</t>
  </si>
  <si>
    <t>Scientific Research Services</t>
  </si>
  <si>
    <t>Architectural Services</t>
  </si>
  <si>
    <t>Surveying and Mapping Services</t>
  </si>
  <si>
    <t>Engineering Design and Engineering Consulting Services</t>
  </si>
  <si>
    <t>Other Specialised Design Services</t>
  </si>
  <si>
    <t>Scientific Testing and Analysis Services</t>
  </si>
  <si>
    <t>Legal Services</t>
  </si>
  <si>
    <t>Accounting Services</t>
  </si>
  <si>
    <t>Advertising Services</t>
  </si>
  <si>
    <t>Market Research and Statistical Services</t>
  </si>
  <si>
    <t>Corporate Head Office Management Services</t>
  </si>
  <si>
    <t>Management Advice and Related Consulting Services</t>
  </si>
  <si>
    <t>Veterinary Services</t>
  </si>
  <si>
    <t>Professional Photographic Services</t>
  </si>
  <si>
    <t>Other Professional, Scientific and Technical Services n.e.c.</t>
  </si>
  <si>
    <t>Computer System Design and Related Services</t>
  </si>
  <si>
    <t>Employment Placement and Recruitment Services</t>
  </si>
  <si>
    <t>Labour Supply Services</t>
  </si>
  <si>
    <t>Employment Programs</t>
  </si>
  <si>
    <t>Travel Agency and Tour Arrangement Services</t>
  </si>
  <si>
    <t>Office Administrative Services</t>
  </si>
  <si>
    <t>Document Preparation Services</t>
  </si>
  <si>
    <t>Credit Reporting and Debt Collection Services</t>
  </si>
  <si>
    <t>Call Centre Operation</t>
  </si>
  <si>
    <t>Other Administrative Services n.e.c.</t>
  </si>
  <si>
    <t>Building and Other Industrial Cleaning Services</t>
  </si>
  <si>
    <t>Building Pest Control Services</t>
  </si>
  <si>
    <t>Gardening Services</t>
  </si>
  <si>
    <t>Tree Lopping and Arborist Services</t>
  </si>
  <si>
    <t>Packaging Services</t>
  </si>
  <si>
    <t>Central Government Administration</t>
  </si>
  <si>
    <t>State Government Administration</t>
  </si>
  <si>
    <t>Local Government Administration</t>
  </si>
  <si>
    <t>Justice</t>
  </si>
  <si>
    <t>Domestic Government Representation</t>
  </si>
  <si>
    <t>Foreign Government Representation</t>
  </si>
  <si>
    <t>Defence</t>
  </si>
  <si>
    <t>Police Services</t>
  </si>
  <si>
    <t>Investigation and Security Services</t>
  </si>
  <si>
    <t>Security Support Services</t>
  </si>
  <si>
    <t>Fire Protection and Other Emergency Services</t>
  </si>
  <si>
    <t>Correctional and Detention Services</t>
  </si>
  <si>
    <t>Other Public Order and Safety Services</t>
  </si>
  <si>
    <t>Regulatory Services</t>
  </si>
  <si>
    <t>Preschool Education</t>
  </si>
  <si>
    <t>Primary Education</t>
  </si>
  <si>
    <t>Secondary Education</t>
  </si>
  <si>
    <t>Combined Primary and Secondary Education</t>
  </si>
  <si>
    <t>802401</t>
  </si>
  <si>
    <t>Special School Education</t>
  </si>
  <si>
    <t>Technical and Vocational Education and Training</t>
  </si>
  <si>
    <t>Higher Education</t>
  </si>
  <si>
    <t>Sports and Physical Recreation Instruction</t>
  </si>
  <si>
    <t>Arts Education</t>
  </si>
  <si>
    <t>Adult, Community and Other Education n.e.c.</t>
  </si>
  <si>
    <t>Educational Support Services</t>
  </si>
  <si>
    <t>Hospitals (Except Psychiatric Hospitals)</t>
  </si>
  <si>
    <t>Psychiatric Hospitals</t>
  </si>
  <si>
    <t>General Practice Medical Services</t>
  </si>
  <si>
    <t>Specialist Medical Services</t>
  </si>
  <si>
    <t>Pathology Services</t>
  </si>
  <si>
    <t>Diagnostic Imaging Services</t>
  </si>
  <si>
    <t>Dental Services</t>
  </si>
  <si>
    <t>Optometry, Optical Dispensing and Audiology Services</t>
  </si>
  <si>
    <t>Physiotherapy Services</t>
  </si>
  <si>
    <t>Chiropractic and Osteopathic Services</t>
  </si>
  <si>
    <t>Other Allied Health Services</t>
  </si>
  <si>
    <t>Nursing Services (own account)</t>
  </si>
  <si>
    <t>Ambulance Services</t>
  </si>
  <si>
    <t>Other Health Care Services n.e.c.</t>
  </si>
  <si>
    <t>Community Health Centres (Medical)</t>
  </si>
  <si>
    <t>Community Health Centres (Paramedical)</t>
  </si>
  <si>
    <t>Aged Care Residential Services</t>
  </si>
  <si>
    <t>Other Residential Care Services</t>
  </si>
  <si>
    <t>Child Care Services</t>
  </si>
  <si>
    <t>Other Social Assistance Services</t>
  </si>
  <si>
    <t>Museum Operation</t>
  </si>
  <si>
    <t>Zoological and Botanical Gardens Operation</t>
  </si>
  <si>
    <t>Nature Reserves and Conservation Parks Operation</t>
  </si>
  <si>
    <t>Performing Arts Operation</t>
  </si>
  <si>
    <t>Creative Artists, Musicians, Writers and Performers</t>
  </si>
  <si>
    <t>Performing Arts Venue Operation</t>
  </si>
  <si>
    <t>Health and Fitness Centres and Gymnasia Operation</t>
  </si>
  <si>
    <t>Sports and Physical Recreation Clubs and Sports Professionals</t>
  </si>
  <si>
    <t>Thoroughbred Horse Racing</t>
  </si>
  <si>
    <t>Sports and Physical Recreation Venues, Grounds and Facilities Operation</t>
  </si>
  <si>
    <t>Sports and Physical Recreation Administrative Service</t>
  </si>
  <si>
    <t>Horse and Dog Racing Administration and Track Operation</t>
  </si>
  <si>
    <t>Other Horse Racing Activities</t>
  </si>
  <si>
    <t>Other Dog Racing Activities</t>
  </si>
  <si>
    <t>Amusement Parks and Centres Operation</t>
  </si>
  <si>
    <t>Amusement and Other Recreational Activities n.e.c.</t>
  </si>
  <si>
    <t>Casino Operation</t>
  </si>
  <si>
    <t>Lottery Operation</t>
  </si>
  <si>
    <t>Other Gambling Activities</t>
  </si>
  <si>
    <t>Automotive Electrical Services</t>
  </si>
  <si>
    <t>Automotive Body, Paint and Interior Repair</t>
  </si>
  <si>
    <t>Automotive Glass Replacement and Repair Services</t>
  </si>
  <si>
    <t>Other Automotive Repair and Maintenance</t>
  </si>
  <si>
    <t>Domestic Appliance Repair and Maintenance</t>
  </si>
  <si>
    <t>Electronic (except Domestic Appliance) and Precision Equipment Repair and Maintenance</t>
  </si>
  <si>
    <t>Other Machinery and Equipment Repair and Maintenance</t>
  </si>
  <si>
    <t>Agricultural, Farm, Construction and Earthmoving Machinery and Equipment Repair and Maintenance</t>
  </si>
  <si>
    <t>Clothing and Footwear Repair</t>
  </si>
  <si>
    <t>Other Repair and Maintenance n.e.c.</t>
  </si>
  <si>
    <t>Hairdressing and Beauty Services</t>
  </si>
  <si>
    <t>Diet and Weight Reduction Centre Operation</t>
  </si>
  <si>
    <t>Funeral Services</t>
  </si>
  <si>
    <t>Crematorium and Cemetery Services</t>
  </si>
  <si>
    <t>Commercial Laundries and Linen Hire Services</t>
  </si>
  <si>
    <t>Laundrettes and Dry-Cleaners</t>
  </si>
  <si>
    <t>Photographic Film Processing</t>
  </si>
  <si>
    <t>Parking Services</t>
  </si>
  <si>
    <t>Brothel Keeping and Prostitution Services</t>
  </si>
  <si>
    <t>Other Personal Services n.e.c.</t>
  </si>
  <si>
    <t>Pet Care Services</t>
  </si>
  <si>
    <t>Religious Services</t>
  </si>
  <si>
    <t>Business and Professional Association Services</t>
  </si>
  <si>
    <t>Labour Association Services</t>
  </si>
  <si>
    <t>Other Interest Group Services n.e.c.</t>
  </si>
  <si>
    <t>Political Parties</t>
  </si>
  <si>
    <t>Private Households Employing Staff</t>
  </si>
  <si>
    <t>Non-Classifiable Economic Unit</t>
  </si>
  <si>
    <t>Premium calculations for 2023-24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</si>
</sst>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
    <numFmt numFmtId="166" formatCode="0.0000%"/>
    <numFmt numFmtId="167" formatCode="&quot;$&quot;#,##0.00"/>
    <numFmt numFmtId="168" formatCode="000000"/>
    <numFmt numFmtId="169" formatCode="0.000000%"/>
    <numFmt numFmtId="170" formatCode="0.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quot;$&quot;#,##0.0"/>
    <numFmt numFmtId="177" formatCode="[$-C09]dddd\,\ d\ mmmm\ yyyy"/>
    <numFmt numFmtId="178" formatCode="[$-409]h:mm:ss\ AM/PM"/>
    <numFmt numFmtId="179" formatCode="&quot;$&quot;#,##0.000"/>
  </numFmts>
  <fonts count="90">
    <font>
      <sz val="11"/>
      <color theme="1"/>
      <name val="Calibri"/>
      <family val="2"/>
    </font>
    <font>
      <sz val="11"/>
      <color indexed="8"/>
      <name val="Calibri"/>
      <family val="2"/>
    </font>
    <font>
      <sz val="16"/>
      <name val="Arial"/>
      <family val="2"/>
    </font>
    <font>
      <b/>
      <sz val="10"/>
      <name val="Arial"/>
      <family val="2"/>
    </font>
    <font>
      <sz val="10"/>
      <name val="Arial"/>
      <family val="2"/>
    </font>
    <font>
      <u val="single"/>
      <sz val="10"/>
      <color indexed="12"/>
      <name val="Arial"/>
      <family val="2"/>
    </font>
    <font>
      <b/>
      <sz val="10"/>
      <color indexed="8"/>
      <name val="Arial"/>
      <family val="2"/>
    </font>
    <font>
      <sz val="8"/>
      <name val="Arial"/>
      <family val="2"/>
    </font>
    <font>
      <sz val="12"/>
      <name val="Arial"/>
      <family val="2"/>
    </font>
    <font>
      <sz val="14"/>
      <name val="Arial"/>
      <family val="2"/>
    </font>
    <font>
      <sz val="10"/>
      <color indexed="9"/>
      <name val="Arial"/>
      <family val="2"/>
    </font>
    <font>
      <sz val="9"/>
      <name val="Arial"/>
      <family val="2"/>
    </font>
    <font>
      <sz val="10"/>
      <color indexed="8"/>
      <name val="Arial"/>
      <family val="2"/>
    </font>
    <font>
      <sz val="11"/>
      <name val="Source Sans Pro"/>
      <family val="2"/>
    </font>
    <font>
      <b/>
      <sz val="11"/>
      <name val="Source Sans Pro"/>
      <family val="2"/>
    </font>
    <font>
      <sz val="11"/>
      <color indexed="25"/>
      <name val="Source Sans Pro"/>
      <family val="2"/>
    </font>
    <font>
      <sz val="11"/>
      <color indexed="8"/>
      <name val="Source Sans Pro"/>
      <family val="2"/>
    </font>
    <font>
      <u val="single"/>
      <sz val="11"/>
      <color indexed="12"/>
      <name val="Source Sans Pro"/>
      <family val="2"/>
    </font>
    <font>
      <sz val="9"/>
      <name val="Source Sans Pro"/>
      <family val="2"/>
    </font>
    <font>
      <b/>
      <sz val="9"/>
      <name val="Source Sans Pro"/>
      <family val="2"/>
    </font>
    <font>
      <sz val="9"/>
      <color indexed="25"/>
      <name val="Source Sans Pr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60"/>
      <name val="Arial"/>
      <family val="2"/>
    </font>
    <font>
      <sz val="11"/>
      <color indexed="60"/>
      <name val="Source Sans Pro"/>
      <family val="2"/>
    </font>
    <font>
      <sz val="9"/>
      <color indexed="8"/>
      <name val="Source Sans Pro"/>
      <family val="2"/>
    </font>
    <font>
      <sz val="9"/>
      <color indexed="8"/>
      <name val="Calibri"/>
      <family val="2"/>
    </font>
    <font>
      <u val="single"/>
      <sz val="9"/>
      <color indexed="25"/>
      <name val="Source Sans Pro"/>
      <family val="2"/>
    </font>
    <font>
      <sz val="22"/>
      <color indexed="25"/>
      <name val="Source Sans Pro"/>
      <family val="2"/>
    </font>
    <font>
      <sz val="22"/>
      <color indexed="8"/>
      <name val="Calibri"/>
      <family val="2"/>
    </font>
    <font>
      <sz val="11"/>
      <color indexed="8"/>
      <name val="Arial"/>
      <family val="2"/>
    </font>
    <font>
      <b/>
      <sz val="11"/>
      <color indexed="8"/>
      <name val="Source Sans Pro"/>
      <family val="2"/>
    </font>
    <font>
      <u val="single"/>
      <sz val="11"/>
      <color indexed="25"/>
      <name val="Source Sans Pro"/>
      <family val="2"/>
    </font>
    <font>
      <sz val="28"/>
      <color indexed="25"/>
      <name val="Source Sans Pro"/>
      <family val="2"/>
    </font>
    <font>
      <sz val="28"/>
      <color indexed="8"/>
      <name val="Source Sans Pro"/>
      <family val="2"/>
    </font>
    <font>
      <sz val="28"/>
      <color indexed="8"/>
      <name val="Calibri"/>
      <family val="2"/>
    </font>
    <font>
      <sz val="8"/>
      <name val="Segoe UI"/>
      <family val="2"/>
    </font>
    <font>
      <b/>
      <i/>
      <sz val="14"/>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Arial"/>
      <family val="2"/>
    </font>
    <font>
      <sz val="11"/>
      <color theme="5" tint="-0.24997000396251678"/>
      <name val="Calibri"/>
      <family val="2"/>
    </font>
    <font>
      <sz val="10"/>
      <color theme="5" tint="-0.24997000396251678"/>
      <name val="Arial"/>
      <family val="2"/>
    </font>
    <font>
      <sz val="11"/>
      <color theme="5" tint="-0.24997000396251678"/>
      <name val="Source Sans Pro"/>
      <family val="2"/>
    </font>
    <font>
      <sz val="11"/>
      <color theme="1"/>
      <name val="Source Sans Pro"/>
      <family val="2"/>
    </font>
    <font>
      <sz val="9"/>
      <color theme="1"/>
      <name val="Source Sans Pro"/>
      <family val="2"/>
    </font>
    <font>
      <sz val="9"/>
      <color theme="1"/>
      <name val="Calibri"/>
      <family val="2"/>
    </font>
    <font>
      <u val="single"/>
      <sz val="9"/>
      <color rgb="FFA21C26"/>
      <name val="Source Sans Pro"/>
      <family val="2"/>
    </font>
    <font>
      <sz val="22"/>
      <color rgb="FFA21C26"/>
      <name val="Source Sans Pro"/>
      <family val="2"/>
    </font>
    <font>
      <sz val="22"/>
      <color theme="1"/>
      <name val="Calibri"/>
      <family val="2"/>
    </font>
    <font>
      <sz val="11"/>
      <color theme="1"/>
      <name val="Arial"/>
      <family val="2"/>
    </font>
    <font>
      <b/>
      <sz val="10"/>
      <color theme="1"/>
      <name val="Arial"/>
      <family val="2"/>
    </font>
    <font>
      <b/>
      <sz val="11"/>
      <color theme="1"/>
      <name val="Source Sans Pro"/>
      <family val="2"/>
    </font>
    <font>
      <sz val="28"/>
      <color rgb="FFB22128"/>
      <name val="Source Sans Pro"/>
      <family val="2"/>
    </font>
    <font>
      <sz val="28"/>
      <color theme="1"/>
      <name val="Source Sans Pro"/>
      <family val="2"/>
    </font>
    <font>
      <u val="single"/>
      <sz val="11"/>
      <color rgb="FFA21C26"/>
      <name val="Source Sans Pro"/>
      <family val="2"/>
    </font>
    <font>
      <sz val="11"/>
      <color rgb="FFA21C26"/>
      <name val="Source Sans Pro"/>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31"/>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thin"/>
      <right style="thin"/>
      <top style="thin"/>
      <bottom/>
    </border>
    <border>
      <left style="thin"/>
      <right style="thin"/>
      <top/>
      <bottom/>
    </border>
    <border>
      <left style="thin"/>
      <right style="thin"/>
      <top/>
      <bottom style="thin"/>
    </border>
    <border>
      <left>
        <color indexed="63"/>
      </left>
      <right style="thin"/>
      <top style="medium"/>
      <bottom/>
    </border>
    <border>
      <left style="thin"/>
      <right/>
      <top/>
      <bottom/>
    </border>
    <border>
      <left/>
      <right/>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border>
    <border>
      <left style="medium"/>
      <right style="thin"/>
      <top style="thin"/>
      <bottom style="thin"/>
    </border>
    <border>
      <left/>
      <right/>
      <top style="thin"/>
      <bottom style="thin"/>
    </border>
    <border>
      <left style="medium"/>
      <right/>
      <top style="thin"/>
      <bottom style="thin"/>
    </border>
    <border>
      <left style="medium"/>
      <right/>
      <top style="thin"/>
      <bottom/>
    </border>
    <border>
      <left/>
      <right/>
      <top style="thin"/>
      <bottom/>
    </border>
    <border>
      <left style="medium"/>
      <right/>
      <top/>
      <bottom style="thin"/>
    </border>
    <border>
      <left/>
      <right style="thin"/>
      <top/>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97">
    <xf numFmtId="0" fontId="0" fillId="0" borderId="0" xfId="0" applyFont="1" applyAlignment="1">
      <alignment/>
    </xf>
    <xf numFmtId="0" fontId="0" fillId="0" borderId="0" xfId="0" applyAlignment="1">
      <alignment horizontal="left" wrapText="1"/>
    </xf>
    <xf numFmtId="0" fontId="0" fillId="0" borderId="0" xfId="0" applyAlignment="1" applyProtection="1">
      <alignment/>
      <protection locked="0"/>
    </xf>
    <xf numFmtId="49" fontId="2" fillId="33" borderId="0" xfId="0" applyNumberFormat="1" applyFont="1" applyFill="1" applyAlignment="1">
      <alignment horizontal="center" vertical="top" wrapText="1"/>
    </xf>
    <xf numFmtId="0" fontId="2" fillId="33" borderId="0" xfId="0" applyFont="1" applyFill="1" applyAlignment="1">
      <alignment horizontal="center" vertical="top" wrapText="1"/>
    </xf>
    <xf numFmtId="0" fontId="2" fillId="33" borderId="0" xfId="0" applyFont="1" applyFill="1" applyAlignment="1">
      <alignment horizontal="center" wrapText="1"/>
    </xf>
    <xf numFmtId="49" fontId="4" fillId="34" borderId="10" xfId="0" applyNumberFormat="1" applyFont="1" applyFill="1" applyBorder="1" applyAlignment="1">
      <alignment horizontal="center"/>
    </xf>
    <xf numFmtId="0" fontId="4" fillId="34" borderId="10" xfId="0" applyFont="1" applyFill="1" applyBorder="1" applyAlignment="1">
      <alignment/>
    </xf>
    <xf numFmtId="165" fontId="4" fillId="34" borderId="10" xfId="59" applyNumberFormat="1" applyFont="1" applyFill="1" applyBorder="1" applyAlignment="1">
      <alignment horizontal="center"/>
    </xf>
    <xf numFmtId="49" fontId="0" fillId="0" borderId="0" xfId="0" applyNumberFormat="1" applyAlignment="1">
      <alignment/>
    </xf>
    <xf numFmtId="164" fontId="0" fillId="0" borderId="0" xfId="0" applyNumberFormat="1" applyAlignment="1">
      <alignment/>
    </xf>
    <xf numFmtId="10" fontId="0" fillId="0" borderId="0" xfId="0" applyNumberFormat="1" applyAlignment="1">
      <alignment/>
    </xf>
    <xf numFmtId="0" fontId="0" fillId="34" borderId="10" xfId="0" applyFill="1" applyBorder="1" applyAlignment="1">
      <alignment/>
    </xf>
    <xf numFmtId="49" fontId="4" fillId="34" borderId="10" xfId="0" applyNumberFormat="1" applyFont="1" applyFill="1" applyBorder="1" applyAlignment="1" applyProtection="1">
      <alignment horizontal="center"/>
      <protection locked="0"/>
    </xf>
    <xf numFmtId="0" fontId="4" fillId="34" borderId="10" xfId="0" applyFont="1" applyFill="1" applyBorder="1" applyAlignment="1" applyProtection="1">
      <alignment/>
      <protection locked="0"/>
    </xf>
    <xf numFmtId="0" fontId="0" fillId="0" borderId="0" xfId="0" applyFill="1" applyAlignment="1">
      <alignment/>
    </xf>
    <xf numFmtId="0" fontId="0" fillId="0" borderId="0" xfId="0" applyAlignment="1" applyProtection="1">
      <alignment/>
      <protection hidden="1"/>
    </xf>
    <xf numFmtId="0" fontId="9" fillId="0" borderId="0" xfId="0" applyFont="1" applyFill="1" applyAlignment="1">
      <alignment horizontal="center" vertical="top" wrapText="1"/>
    </xf>
    <xf numFmtId="0" fontId="0" fillId="0" borderId="0" xfId="0" applyAlignment="1" applyProtection="1">
      <alignment vertical="center" wrapText="1"/>
      <protection hidden="1"/>
    </xf>
    <xf numFmtId="0" fontId="0" fillId="0" borderId="0" xfId="0" applyAlignment="1">
      <alignment vertical="center" wrapText="1"/>
    </xf>
    <xf numFmtId="0" fontId="0" fillId="0" borderId="0" xfId="0" applyFill="1" applyAlignment="1">
      <alignment vertical="center" wrapText="1"/>
    </xf>
    <xf numFmtId="170" fontId="10" fillId="0" borderId="0" xfId="0" applyNumberFormat="1" applyFont="1" applyAlignment="1" applyProtection="1">
      <alignment/>
      <protection hidden="1"/>
    </xf>
    <xf numFmtId="0" fontId="0" fillId="0" borderId="0" xfId="0" applyAlignment="1" applyProtection="1">
      <alignment/>
      <protection hidden="1" locked="0"/>
    </xf>
    <xf numFmtId="0" fontId="0" fillId="0" borderId="0" xfId="0" applyAlignment="1" applyProtection="1">
      <alignment horizontal="left" wrapText="1" indent="2"/>
      <protection hidden="1"/>
    </xf>
    <xf numFmtId="0" fontId="0" fillId="0" borderId="0" xfId="0" applyAlignment="1" applyProtection="1">
      <alignment vertical="center" wrapText="1"/>
      <protection hidden="1" locked="0"/>
    </xf>
    <xf numFmtId="0" fontId="0" fillId="0" borderId="0" xfId="0" applyAlignment="1" applyProtection="1">
      <alignment wrapText="1"/>
      <protection hidden="1" locked="0"/>
    </xf>
    <xf numFmtId="164" fontId="2" fillId="33" borderId="0" xfId="0" applyNumberFormat="1" applyFont="1" applyFill="1" applyAlignment="1">
      <alignment horizontal="center" wrapText="1"/>
    </xf>
    <xf numFmtId="10" fontId="2" fillId="33" borderId="0" xfId="0" applyNumberFormat="1" applyFont="1" applyFill="1" applyAlignment="1">
      <alignment horizontal="center" wrapText="1"/>
    </xf>
    <xf numFmtId="167" fontId="2" fillId="33" borderId="0" xfId="0" applyNumberFormat="1" applyFont="1" applyFill="1" applyAlignment="1">
      <alignment horizontal="center" wrapText="1"/>
    </xf>
    <xf numFmtId="167" fontId="0" fillId="0" borderId="0" xfId="0" applyNumberFormat="1" applyAlignment="1">
      <alignment/>
    </xf>
    <xf numFmtId="0" fontId="0" fillId="0" borderId="0" xfId="0" applyAlignment="1" applyProtection="1">
      <alignment wrapText="1"/>
      <protection hidden="1" locked="0"/>
    </xf>
    <xf numFmtId="0" fontId="71" fillId="0" borderId="0" xfId="0" applyFont="1" applyAlignment="1" applyProtection="1">
      <alignment horizontal="center" vertical="center" wrapText="1"/>
      <protection locked="0"/>
    </xf>
    <xf numFmtId="0" fontId="2" fillId="0" borderId="0" xfId="0" applyFont="1" applyFill="1" applyAlignment="1">
      <alignment horizontal="left"/>
    </xf>
    <xf numFmtId="0" fontId="2" fillId="0" borderId="11" xfId="0" applyFont="1" applyFill="1" applyBorder="1" applyAlignment="1" applyProtection="1">
      <alignment horizontal="lef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4" fillId="0" borderId="10" xfId="0" applyFont="1" applyFill="1" applyBorder="1" applyAlignment="1" applyProtection="1">
      <alignment horizontal="center" vertical="center" wrapText="1"/>
      <protection hidden="1"/>
    </xf>
    <xf numFmtId="0" fontId="72"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0" fontId="2" fillId="0" borderId="12" xfId="0" applyFont="1" applyFill="1" applyBorder="1" applyAlignment="1" applyProtection="1">
      <alignment horizontal="left"/>
      <protection hidden="1"/>
    </xf>
    <xf numFmtId="0" fontId="3" fillId="0" borderId="0" xfId="0" applyFont="1" applyFill="1" applyBorder="1" applyAlignment="1" applyProtection="1" quotePrefix="1">
      <alignment horizontal="left"/>
      <protection hidden="1"/>
    </xf>
    <xf numFmtId="0" fontId="0" fillId="0" borderId="0" xfId="0" applyFill="1" applyBorder="1" applyAlignment="1" applyProtection="1">
      <alignment horizontal="left"/>
      <protection hidden="1"/>
    </xf>
    <xf numFmtId="0" fontId="3" fillId="0" borderId="10" xfId="0" applyFont="1" applyFill="1" applyBorder="1" applyAlignment="1" applyProtection="1">
      <alignment horizontal="center"/>
      <protection hidden="1"/>
    </xf>
    <xf numFmtId="0" fontId="3" fillId="0" borderId="13" xfId="0" applyFont="1" applyFill="1" applyBorder="1" applyAlignment="1" applyProtection="1">
      <alignment horizontal="left"/>
      <protection hidden="1"/>
    </xf>
    <xf numFmtId="1" fontId="4"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0" fillId="0" borderId="0" xfId="0" applyFill="1" applyBorder="1" applyAlignment="1" applyProtection="1">
      <alignment horizontal="left" wrapText="1"/>
      <protection hidden="1"/>
    </xf>
    <xf numFmtId="0" fontId="73" fillId="0" borderId="10" xfId="0" applyFont="1" applyFill="1" applyBorder="1" applyAlignment="1" applyProtection="1">
      <alignment/>
      <protection hidden="1" locked="0"/>
    </xf>
    <xf numFmtId="164" fontId="74" fillId="0" borderId="14" xfId="0" applyNumberFormat="1" applyFont="1" applyFill="1" applyBorder="1" applyAlignment="1" applyProtection="1">
      <alignment/>
      <protection hidden="1" locked="0"/>
    </xf>
    <xf numFmtId="49" fontId="74" fillId="0" borderId="15" xfId="0" applyNumberFormat="1" applyFont="1" applyFill="1" applyBorder="1" applyAlignment="1" applyProtection="1">
      <alignment horizontal="center"/>
      <protection hidden="1" locked="0"/>
    </xf>
    <xf numFmtId="164" fontId="74" fillId="0" borderId="15" xfId="0" applyNumberFormat="1" applyFont="1" applyFill="1" applyBorder="1" applyAlignment="1" applyProtection="1">
      <alignment/>
      <protection hidden="1" locked="0"/>
    </xf>
    <xf numFmtId="49" fontId="74" fillId="0" borderId="0" xfId="0" applyNumberFormat="1" applyFont="1" applyFill="1" applyBorder="1" applyAlignment="1" applyProtection="1">
      <alignment horizontal="center"/>
      <protection hidden="1" locked="0"/>
    </xf>
    <xf numFmtId="164" fontId="74" fillId="0" borderId="16" xfId="0" applyNumberFormat="1" applyFont="1" applyFill="1" applyBorder="1" applyAlignment="1" applyProtection="1">
      <alignment/>
      <protection hidden="1" locked="0"/>
    </xf>
    <xf numFmtId="0" fontId="0" fillId="0" borderId="0" xfId="0" applyFont="1" applyFill="1" applyAlignment="1" applyProtection="1">
      <alignment wrapText="1"/>
      <protection hidden="1" locked="0"/>
    </xf>
    <xf numFmtId="0" fontId="0" fillId="0" borderId="0" xfId="0" applyFont="1" applyFill="1" applyAlignment="1" applyProtection="1">
      <alignment wrapText="1"/>
      <protection hidden="1"/>
    </xf>
    <xf numFmtId="0" fontId="2" fillId="0" borderId="17" xfId="0" applyFont="1" applyFill="1" applyBorder="1" applyAlignment="1" applyProtection="1">
      <alignment horizontal="left"/>
      <protection hidden="1"/>
    </xf>
    <xf numFmtId="0" fontId="0" fillId="0" borderId="0" xfId="0" applyFill="1" applyBorder="1" applyAlignment="1" applyProtection="1">
      <alignment horizontal="right"/>
      <protection hidden="1"/>
    </xf>
    <xf numFmtId="0" fontId="3" fillId="0" borderId="0" xfId="0" applyFont="1" applyFill="1" applyBorder="1" applyAlignment="1" applyProtection="1">
      <alignment horizontal="left" wrapText="1"/>
      <protection hidden="1"/>
    </xf>
    <xf numFmtId="0" fontId="2" fillId="0" borderId="0" xfId="0" applyFont="1" applyFill="1" applyBorder="1" applyAlignment="1" applyProtection="1">
      <alignment horizontal="left"/>
      <protection hidden="1"/>
    </xf>
    <xf numFmtId="0" fontId="2" fillId="0" borderId="0" xfId="0" applyFont="1" applyFill="1" applyBorder="1" applyAlignment="1" applyProtection="1">
      <alignment horizontal="center" wrapText="1"/>
      <protection hidden="1"/>
    </xf>
    <xf numFmtId="0" fontId="0" fillId="0" borderId="0" xfId="0" applyFill="1" applyBorder="1" applyAlignment="1">
      <alignment/>
    </xf>
    <xf numFmtId="0" fontId="0" fillId="0" borderId="0" xfId="0" applyFont="1" applyFill="1" applyAlignment="1">
      <alignment wrapText="1"/>
    </xf>
    <xf numFmtId="0" fontId="0" fillId="0" borderId="0" xfId="0" applyBorder="1" applyAlignment="1" applyProtection="1">
      <alignment wrapText="1"/>
      <protection hidden="1" locked="0"/>
    </xf>
    <xf numFmtId="0" fontId="0" fillId="0" borderId="0" xfId="0" applyBorder="1" applyAlignment="1" applyProtection="1">
      <alignment/>
      <protection hidden="1" locked="0"/>
    </xf>
    <xf numFmtId="0" fontId="0" fillId="0" borderId="0" xfId="0" applyBorder="1" applyAlignment="1" applyProtection="1">
      <alignment horizontal="left" wrapText="1" indent="2"/>
      <protection hidden="1"/>
    </xf>
    <xf numFmtId="0" fontId="75" fillId="0" borderId="10" xfId="0" applyFont="1" applyFill="1" applyBorder="1" applyAlignment="1" applyProtection="1">
      <alignment/>
      <protection hidden="1" locked="0"/>
    </xf>
    <xf numFmtId="164" fontId="75" fillId="0" borderId="14" xfId="0" applyNumberFormat="1" applyFont="1" applyFill="1" applyBorder="1" applyAlignment="1" applyProtection="1">
      <alignment/>
      <protection hidden="1" locked="0"/>
    </xf>
    <xf numFmtId="49" fontId="75" fillId="0" borderId="15" xfId="0" applyNumberFormat="1" applyFont="1" applyFill="1" applyBorder="1" applyAlignment="1" applyProtection="1">
      <alignment horizontal="center"/>
      <protection hidden="1" locked="0"/>
    </xf>
    <xf numFmtId="164" fontId="75" fillId="0" borderId="15" xfId="0" applyNumberFormat="1" applyFont="1" applyFill="1" applyBorder="1" applyAlignment="1" applyProtection="1">
      <alignment/>
      <protection hidden="1" locked="0"/>
    </xf>
    <xf numFmtId="49" fontId="75" fillId="0" borderId="18" xfId="0" applyNumberFormat="1" applyFont="1" applyFill="1" applyBorder="1" applyAlignment="1" applyProtection="1">
      <alignment horizontal="center"/>
      <protection hidden="1" locked="0"/>
    </xf>
    <xf numFmtId="164" fontId="75" fillId="0" borderId="16" xfId="0" applyNumberFormat="1" applyFont="1" applyFill="1" applyBorder="1" applyAlignment="1" applyProtection="1">
      <alignment/>
      <protection hidden="1" locked="0"/>
    </xf>
    <xf numFmtId="0" fontId="76" fillId="0" borderId="0" xfId="0" applyFont="1" applyFill="1" applyBorder="1" applyAlignment="1" applyProtection="1">
      <alignment/>
      <protection hidden="1"/>
    </xf>
    <xf numFmtId="0" fontId="76" fillId="0" borderId="0" xfId="0" applyFont="1" applyFill="1" applyBorder="1" applyAlignment="1" applyProtection="1">
      <alignment horizontal="left"/>
      <protection hidden="1"/>
    </xf>
    <xf numFmtId="0" fontId="76" fillId="0" borderId="18" xfId="0" applyFont="1" applyFill="1" applyBorder="1" applyAlignment="1" applyProtection="1">
      <alignment horizontal="right"/>
      <protection hidden="1"/>
    </xf>
    <xf numFmtId="0" fontId="76" fillId="0" borderId="0" xfId="0" applyFont="1" applyFill="1" applyBorder="1" applyAlignment="1" applyProtection="1">
      <alignment horizontal="left" wrapText="1"/>
      <protection hidden="1"/>
    </xf>
    <xf numFmtId="0" fontId="14" fillId="0" borderId="0" xfId="0" applyFont="1" applyFill="1" applyBorder="1" applyAlignment="1" applyProtection="1" quotePrefix="1">
      <alignment horizontal="left"/>
      <protection hidden="1"/>
    </xf>
    <xf numFmtId="0" fontId="14" fillId="0" borderId="10" xfId="0" applyFont="1" applyFill="1" applyBorder="1" applyAlignment="1" applyProtection="1">
      <alignment horizontal="center"/>
      <protection hidden="1"/>
    </xf>
    <xf numFmtId="0" fontId="13" fillId="0" borderId="1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protection hidden="1"/>
    </xf>
    <xf numFmtId="1" fontId="13" fillId="0" borderId="0" xfId="0" applyNumberFormat="1" applyFont="1" applyFill="1" applyBorder="1" applyAlignment="1" applyProtection="1">
      <alignment horizontal="center"/>
      <protection hidden="1"/>
    </xf>
    <xf numFmtId="164" fontId="14" fillId="0" borderId="0" xfId="0" applyNumberFormat="1" applyFont="1" applyFill="1" applyBorder="1" applyAlignment="1" applyProtection="1">
      <alignment/>
      <protection hidden="1"/>
    </xf>
    <xf numFmtId="0" fontId="13" fillId="0" borderId="18" xfId="0" applyFont="1" applyFill="1" applyBorder="1" applyAlignment="1" applyProtection="1">
      <alignment horizontal="center"/>
      <protection hidden="1"/>
    </xf>
    <xf numFmtId="0" fontId="14" fillId="0" borderId="0" xfId="0" applyFont="1" applyFill="1" applyBorder="1" applyAlignment="1" applyProtection="1">
      <alignment horizontal="left" wrapText="1"/>
      <protection hidden="1"/>
    </xf>
    <xf numFmtId="0" fontId="77" fillId="35" borderId="0" xfId="0" applyFont="1" applyFill="1" applyAlignment="1">
      <alignment horizontal="left" vertical="top" wrapText="1"/>
    </xf>
    <xf numFmtId="0" fontId="78" fillId="0" borderId="0" xfId="0" applyFont="1" applyAlignment="1">
      <alignment horizontal="left" vertical="top"/>
    </xf>
    <xf numFmtId="0" fontId="18" fillId="35" borderId="0" xfId="0" applyFont="1" applyFill="1" applyAlignment="1">
      <alignment horizontal="left" vertical="top" wrapText="1"/>
    </xf>
    <xf numFmtId="0" fontId="19" fillId="35" borderId="0" xfId="0" applyFont="1" applyFill="1" applyAlignment="1">
      <alignment horizontal="left" vertical="top" wrapText="1"/>
    </xf>
    <xf numFmtId="0" fontId="79" fillId="35" borderId="0" xfId="53" applyFont="1" applyFill="1" applyAlignment="1" applyProtection="1">
      <alignment horizontal="left" vertical="top" wrapText="1"/>
      <protection/>
    </xf>
    <xf numFmtId="0" fontId="78" fillId="0" borderId="0" xfId="0" applyFont="1" applyAlignment="1">
      <alignment horizontal="center"/>
    </xf>
    <xf numFmtId="0" fontId="78" fillId="0" borderId="0" xfId="0" applyFont="1" applyAlignment="1">
      <alignment/>
    </xf>
    <xf numFmtId="0" fontId="80" fillId="35" borderId="0" xfId="0" applyFont="1" applyFill="1" applyAlignment="1">
      <alignment horizontal="center" vertical="top" wrapText="1"/>
    </xf>
    <xf numFmtId="0" fontId="81" fillId="0" borderId="0" xfId="0" applyFont="1" applyAlignment="1">
      <alignment/>
    </xf>
    <xf numFmtId="0" fontId="5" fillId="35" borderId="0" xfId="53" applyFill="1" applyAlignment="1" applyProtection="1">
      <alignment horizontal="left" vertical="top" wrapText="1"/>
      <protection/>
    </xf>
    <xf numFmtId="49" fontId="75" fillId="0" borderId="16" xfId="0" applyNumberFormat="1" applyFont="1" applyFill="1" applyBorder="1" applyAlignment="1" applyProtection="1">
      <alignment horizontal="left"/>
      <protection hidden="1" locked="0"/>
    </xf>
    <xf numFmtId="0" fontId="75" fillId="0" borderId="0" xfId="0" applyFont="1" applyFill="1" applyBorder="1" applyAlignment="1" applyProtection="1" quotePrefix="1">
      <alignment horizontal="left"/>
      <protection hidden="1" locked="0"/>
    </xf>
    <xf numFmtId="0" fontId="75" fillId="0" borderId="19" xfId="0" applyFont="1" applyFill="1" applyBorder="1" applyAlignment="1" applyProtection="1" quotePrefix="1">
      <alignment horizontal="left"/>
      <protection hidden="1" locked="0"/>
    </xf>
    <xf numFmtId="49" fontId="74" fillId="0" borderId="16" xfId="0" applyNumberFormat="1" applyFont="1" applyFill="1" applyBorder="1" applyAlignment="1" applyProtection="1">
      <alignment horizontal="left"/>
      <protection hidden="1" locked="0"/>
    </xf>
    <xf numFmtId="0" fontId="75" fillId="35" borderId="0" xfId="0" applyFont="1" applyFill="1" applyBorder="1" applyAlignment="1" applyProtection="1" quotePrefix="1">
      <alignment horizontal="left"/>
      <protection hidden="1" locked="0"/>
    </xf>
    <xf numFmtId="0" fontId="75" fillId="35" borderId="19" xfId="0" applyFont="1" applyFill="1" applyBorder="1" applyAlignment="1" applyProtection="1" quotePrefix="1">
      <alignment horizontal="left"/>
      <protection hidden="1" locked="0"/>
    </xf>
    <xf numFmtId="164" fontId="14" fillId="0" borderId="16" xfId="0" applyNumberFormat="1" applyFont="1" applyFill="1" applyBorder="1" applyAlignment="1" applyProtection="1">
      <alignment/>
      <protection hidden="1"/>
    </xf>
    <xf numFmtId="49" fontId="75" fillId="0" borderId="20" xfId="0" applyNumberFormat="1" applyFont="1" applyFill="1" applyBorder="1" applyAlignment="1" applyProtection="1">
      <alignment horizontal="center"/>
      <protection hidden="1" locked="0"/>
    </xf>
    <xf numFmtId="164" fontId="3" fillId="0" borderId="16" xfId="0" applyNumberFormat="1" applyFont="1" applyFill="1" applyBorder="1" applyAlignment="1" applyProtection="1">
      <alignment/>
      <protection hidden="1"/>
    </xf>
    <xf numFmtId="49" fontId="74" fillId="0" borderId="19" xfId="0" applyNumberFormat="1" applyFont="1" applyFill="1" applyBorder="1" applyAlignment="1" applyProtection="1">
      <alignment horizontal="center"/>
      <protection hidden="1" locked="0"/>
    </xf>
    <xf numFmtId="49" fontId="3" fillId="0" borderId="0" xfId="0" applyNumberFormat="1" applyFont="1" applyFill="1" applyBorder="1" applyAlignment="1" applyProtection="1">
      <alignment/>
      <protection hidden="1"/>
    </xf>
    <xf numFmtId="0" fontId="72" fillId="0" borderId="0" xfId="0" applyFont="1" applyFill="1" applyBorder="1" applyAlignment="1" applyProtection="1">
      <alignment horizontal="right"/>
      <protection hidden="1"/>
    </xf>
    <xf numFmtId="49" fontId="3" fillId="0" borderId="0" xfId="0" applyNumberFormat="1" applyFont="1" applyFill="1" applyBorder="1" applyAlignment="1" applyProtection="1">
      <alignment horizontal="left" indent="2"/>
      <protection hidden="1"/>
    </xf>
    <xf numFmtId="0" fontId="82" fillId="0" borderId="0" xfId="0" applyFont="1" applyFill="1" applyBorder="1" applyAlignment="1" applyProtection="1">
      <alignment/>
      <protection hidden="1"/>
    </xf>
    <xf numFmtId="0" fontId="3" fillId="0" borderId="19" xfId="0" applyFont="1" applyFill="1" applyBorder="1" applyAlignment="1" applyProtection="1">
      <alignment horizontal="left"/>
      <protection hidden="1"/>
    </xf>
    <xf numFmtId="0" fontId="72" fillId="0" borderId="19" xfId="0" applyFont="1" applyFill="1" applyBorder="1" applyAlignment="1" applyProtection="1">
      <alignment horizontal="right"/>
      <protection hidden="1"/>
    </xf>
    <xf numFmtId="0" fontId="3" fillId="0" borderId="19" xfId="0" applyFont="1" applyFill="1" applyBorder="1" applyAlignment="1" applyProtection="1">
      <alignment horizontal="left" indent="2"/>
      <protection hidden="1"/>
    </xf>
    <xf numFmtId="0" fontId="82" fillId="0" borderId="19" xfId="0" applyFont="1" applyFill="1" applyBorder="1" applyAlignment="1" applyProtection="1">
      <alignment/>
      <protection hidden="1"/>
    </xf>
    <xf numFmtId="0" fontId="0" fillId="0" borderId="19" xfId="0" applyFill="1" applyBorder="1" applyAlignment="1" applyProtection="1">
      <alignment/>
      <protection hidden="1"/>
    </xf>
    <xf numFmtId="0" fontId="3" fillId="0" borderId="14" xfId="0" applyFont="1" applyFill="1" applyBorder="1" applyAlignment="1" applyProtection="1">
      <alignment horizontal="center"/>
      <protection hidden="1"/>
    </xf>
    <xf numFmtId="0" fontId="4" fillId="0" borderId="21" xfId="0" applyFont="1" applyFill="1" applyBorder="1" applyAlignment="1" applyProtection="1">
      <alignment horizontal="right" vertical="center" wrapText="1"/>
      <protection hidden="1"/>
    </xf>
    <xf numFmtId="0" fontId="4" fillId="0" borderId="22" xfId="0" applyFont="1" applyFill="1" applyBorder="1" applyAlignment="1" applyProtection="1">
      <alignment horizontal="center" vertical="center" wrapText="1"/>
      <protection hidden="1"/>
    </xf>
    <xf numFmtId="168" fontId="72" fillId="0" borderId="13" xfId="0" applyNumberFormat="1" applyFont="1" applyFill="1" applyBorder="1" applyAlignment="1" applyProtection="1">
      <alignment horizontal="left"/>
      <protection hidden="1"/>
    </xf>
    <xf numFmtId="164" fontId="72" fillId="0" borderId="18" xfId="0" applyNumberFormat="1" applyFont="1" applyFill="1" applyBorder="1" applyAlignment="1" applyProtection="1">
      <alignment horizontal="right"/>
      <protection hidden="1"/>
    </xf>
    <xf numFmtId="164" fontId="72" fillId="0" borderId="14" xfId="0" applyNumberFormat="1" applyFont="1" applyFill="1" applyBorder="1" applyAlignment="1" applyProtection="1">
      <alignment horizontal="right"/>
      <protection hidden="1"/>
    </xf>
    <xf numFmtId="164" fontId="72" fillId="0" borderId="23" xfId="0" applyNumberFormat="1" applyFont="1" applyFill="1" applyBorder="1" applyAlignment="1" applyProtection="1">
      <alignment horizontal="right"/>
      <protection hidden="1"/>
    </xf>
    <xf numFmtId="165" fontId="72" fillId="0" borderId="23" xfId="0" applyNumberFormat="1" applyFont="1" applyFill="1" applyBorder="1" applyAlignment="1" applyProtection="1">
      <alignment horizontal="center"/>
      <protection hidden="1"/>
    </xf>
    <xf numFmtId="167" fontId="72" fillId="0" borderId="14" xfId="0" applyNumberFormat="1" applyFont="1" applyFill="1" applyBorder="1" applyAlignment="1" applyProtection="1">
      <alignment horizontal="right"/>
      <protection hidden="1"/>
    </xf>
    <xf numFmtId="164" fontId="72" fillId="0" borderId="15" xfId="0" applyNumberFormat="1" applyFont="1" applyFill="1" applyBorder="1" applyAlignment="1" applyProtection="1">
      <alignment horizontal="right"/>
      <protection hidden="1"/>
    </xf>
    <xf numFmtId="164" fontId="72" fillId="0" borderId="24" xfId="0" applyNumberFormat="1" applyFont="1" applyFill="1" applyBorder="1" applyAlignment="1" applyProtection="1">
      <alignment horizontal="right"/>
      <protection hidden="1"/>
    </xf>
    <xf numFmtId="165" fontId="72" fillId="0" borderId="24" xfId="0" applyNumberFormat="1" applyFont="1" applyFill="1" applyBorder="1" applyAlignment="1" applyProtection="1">
      <alignment horizontal="center"/>
      <protection hidden="1"/>
    </xf>
    <xf numFmtId="167" fontId="72" fillId="0" borderId="15" xfId="0" applyNumberFormat="1" applyFont="1" applyFill="1" applyBorder="1" applyAlignment="1" applyProtection="1">
      <alignment horizontal="right"/>
      <protection hidden="1"/>
    </xf>
    <xf numFmtId="0" fontId="3" fillId="0" borderId="25" xfId="0" applyFont="1" applyFill="1" applyBorder="1" applyAlignment="1" applyProtection="1">
      <alignment/>
      <protection hidden="1"/>
    </xf>
    <xf numFmtId="0" fontId="3" fillId="0" borderId="21" xfId="0" applyNumberFormat="1" applyFont="1" applyFill="1" applyBorder="1" applyAlignment="1" applyProtection="1">
      <alignment horizontal="right"/>
      <protection hidden="1"/>
    </xf>
    <xf numFmtId="0" fontId="3" fillId="0" borderId="22" xfId="0" applyNumberFormat="1" applyFont="1" applyFill="1" applyBorder="1" applyAlignment="1" applyProtection="1">
      <alignment horizontal="right"/>
      <protection hidden="1"/>
    </xf>
    <xf numFmtId="164" fontId="3" fillId="0" borderId="21" xfId="0" applyNumberFormat="1" applyFont="1" applyFill="1" applyBorder="1" applyAlignment="1" applyProtection="1">
      <alignment horizontal="right"/>
      <protection hidden="1"/>
    </xf>
    <xf numFmtId="164" fontId="3" fillId="0" borderId="10" xfId="0" applyNumberFormat="1" applyFont="1" applyFill="1" applyBorder="1" applyAlignment="1" applyProtection="1">
      <alignment horizontal="right"/>
      <protection hidden="1"/>
    </xf>
    <xf numFmtId="167" fontId="3" fillId="0" borderId="22" xfId="0" applyNumberFormat="1" applyFont="1" applyFill="1" applyBorder="1" applyAlignment="1" applyProtection="1">
      <alignment horizontal="right"/>
      <protection hidden="1"/>
    </xf>
    <xf numFmtId="167" fontId="3" fillId="0" borderId="10" xfId="0" applyNumberFormat="1" applyFont="1" applyFill="1" applyBorder="1" applyAlignment="1" applyProtection="1">
      <alignment horizontal="right"/>
      <protection hidden="1"/>
    </xf>
    <xf numFmtId="0" fontId="3" fillId="0" borderId="0" xfId="0" applyFont="1" applyFill="1" applyBorder="1" applyAlignment="1" applyProtection="1">
      <alignment/>
      <protection hidden="1"/>
    </xf>
    <xf numFmtId="164" fontId="3" fillId="0" borderId="0" xfId="0" applyNumberFormat="1" applyFont="1" applyFill="1" applyBorder="1" applyAlignment="1" applyProtection="1">
      <alignment horizontal="right"/>
      <protection hidden="1"/>
    </xf>
    <xf numFmtId="164" fontId="3" fillId="0" borderId="0" xfId="0" applyNumberFormat="1" applyFont="1" applyFill="1" applyBorder="1" applyAlignment="1" applyProtection="1">
      <alignment horizontal="center"/>
      <protection hidden="1"/>
    </xf>
    <xf numFmtId="0" fontId="3" fillId="0" borderId="21" xfId="0" applyFont="1" applyFill="1" applyBorder="1" applyAlignment="1" applyProtection="1">
      <alignment/>
      <protection hidden="1"/>
    </xf>
    <xf numFmtId="0" fontId="3" fillId="0" borderId="26" xfId="0" applyFont="1" applyFill="1" applyBorder="1" applyAlignment="1" applyProtection="1">
      <alignment/>
      <protection hidden="1"/>
    </xf>
    <xf numFmtId="167" fontId="3" fillId="0" borderId="10" xfId="0" applyNumberFormat="1" applyFont="1" applyFill="1" applyBorder="1" applyAlignment="1" applyProtection="1">
      <alignment/>
      <protection hidden="1"/>
    </xf>
    <xf numFmtId="0" fontId="72" fillId="0" borderId="18" xfId="0" applyFont="1" applyFill="1" applyBorder="1" applyAlignment="1" applyProtection="1">
      <alignment/>
      <protection hidden="1"/>
    </xf>
    <xf numFmtId="167" fontId="72" fillId="0" borderId="15" xfId="0" applyNumberFormat="1" applyFont="1" applyFill="1" applyBorder="1" applyAlignment="1" applyProtection="1">
      <alignment/>
      <protection hidden="1"/>
    </xf>
    <xf numFmtId="0" fontId="11" fillId="0" borderId="0" xfId="0" applyFont="1" applyFill="1" applyBorder="1" applyAlignment="1" applyProtection="1">
      <alignment horizontal="left" indent="2"/>
      <protection hidden="1"/>
    </xf>
    <xf numFmtId="0" fontId="7" fillId="0" borderId="0" xfId="0" applyFont="1" applyFill="1" applyBorder="1" applyAlignment="1" applyProtection="1">
      <alignment horizontal="left" indent="2"/>
      <protection hidden="1"/>
    </xf>
    <xf numFmtId="0" fontId="83" fillId="0" borderId="18" xfId="0" applyFont="1" applyFill="1" applyBorder="1" applyAlignment="1" applyProtection="1">
      <alignment/>
      <protection hidden="1"/>
    </xf>
    <xf numFmtId="0" fontId="78" fillId="0" borderId="0" xfId="0" applyFont="1" applyFill="1" applyBorder="1" applyAlignment="1" applyProtection="1">
      <alignment/>
      <protection hidden="1"/>
    </xf>
    <xf numFmtId="0" fontId="3" fillId="0" borderId="20" xfId="0" applyFont="1" applyFill="1" applyBorder="1" applyAlignment="1" applyProtection="1">
      <alignment/>
      <protection hidden="1"/>
    </xf>
    <xf numFmtId="0" fontId="3" fillId="0" borderId="19" xfId="0" applyFont="1" applyFill="1" applyBorder="1" applyAlignment="1" applyProtection="1">
      <alignment/>
      <protection hidden="1"/>
    </xf>
    <xf numFmtId="0" fontId="72" fillId="0" borderId="19" xfId="0" applyFont="1" applyFill="1" applyBorder="1" applyAlignment="1" applyProtection="1">
      <alignment/>
      <protection hidden="1"/>
    </xf>
    <xf numFmtId="167" fontId="4" fillId="0" borderId="16" xfId="0" applyNumberFormat="1" applyFont="1" applyFill="1" applyBorder="1" applyAlignment="1" applyProtection="1">
      <alignment/>
      <protection hidden="1"/>
    </xf>
    <xf numFmtId="0" fontId="2" fillId="0" borderId="13" xfId="0" applyFont="1" applyFill="1" applyBorder="1" applyAlignment="1" applyProtection="1">
      <alignment horizontal="left"/>
      <protection hidden="1"/>
    </xf>
    <xf numFmtId="49" fontId="14" fillId="0" borderId="0" xfId="0" applyNumberFormat="1" applyFont="1" applyFill="1" applyBorder="1" applyAlignment="1" applyProtection="1">
      <alignment/>
      <protection hidden="1"/>
    </xf>
    <xf numFmtId="0" fontId="76" fillId="0" borderId="0" xfId="0" applyFont="1" applyFill="1" applyBorder="1" applyAlignment="1" applyProtection="1">
      <alignment horizontal="right"/>
      <protection hidden="1"/>
    </xf>
    <xf numFmtId="49" fontId="14" fillId="0" borderId="0" xfId="0" applyNumberFormat="1" applyFont="1" applyFill="1" applyBorder="1" applyAlignment="1" applyProtection="1">
      <alignment horizontal="left" indent="2"/>
      <protection hidden="1"/>
    </xf>
    <xf numFmtId="0" fontId="14" fillId="0" borderId="0" xfId="0" applyFont="1" applyFill="1" applyBorder="1" applyAlignment="1" applyProtection="1">
      <alignment horizontal="left" indent="2"/>
      <protection hidden="1"/>
    </xf>
    <xf numFmtId="0" fontId="14" fillId="0" borderId="14" xfId="0" applyFont="1" applyFill="1" applyBorder="1" applyAlignment="1" applyProtection="1">
      <alignment horizontal="center"/>
      <protection hidden="1"/>
    </xf>
    <xf numFmtId="0" fontId="13" fillId="0" borderId="21" xfId="0" applyFont="1" applyFill="1" applyBorder="1" applyAlignment="1" applyProtection="1">
      <alignment horizontal="right" vertical="center" wrapText="1"/>
      <protection hidden="1"/>
    </xf>
    <xf numFmtId="0" fontId="13" fillId="0" borderId="22" xfId="0" applyFont="1" applyFill="1" applyBorder="1" applyAlignment="1" applyProtection="1">
      <alignment horizontal="center" vertical="center" wrapText="1"/>
      <protection hidden="1"/>
    </xf>
    <xf numFmtId="168" fontId="76" fillId="0" borderId="13" xfId="0" applyNumberFormat="1" applyFont="1" applyFill="1" applyBorder="1" applyAlignment="1" applyProtection="1">
      <alignment horizontal="left"/>
      <protection hidden="1"/>
    </xf>
    <xf numFmtId="164" fontId="76" fillId="0" borderId="18" xfId="0" applyNumberFormat="1" applyFont="1" applyFill="1" applyBorder="1" applyAlignment="1" applyProtection="1">
      <alignment horizontal="right"/>
      <protection hidden="1"/>
    </xf>
    <xf numFmtId="164" fontId="76" fillId="0" borderId="14" xfId="0" applyNumberFormat="1" applyFont="1" applyFill="1" applyBorder="1" applyAlignment="1" applyProtection="1">
      <alignment horizontal="right"/>
      <protection hidden="1"/>
    </xf>
    <xf numFmtId="164" fontId="76" fillId="0" borderId="23" xfId="0" applyNumberFormat="1" applyFont="1" applyFill="1" applyBorder="1" applyAlignment="1" applyProtection="1">
      <alignment horizontal="right"/>
      <protection hidden="1"/>
    </xf>
    <xf numFmtId="165" fontId="76" fillId="0" borderId="23" xfId="0" applyNumberFormat="1" applyFont="1" applyFill="1" applyBorder="1" applyAlignment="1" applyProtection="1">
      <alignment horizontal="center"/>
      <protection hidden="1"/>
    </xf>
    <xf numFmtId="167" fontId="76" fillId="0" borderId="14" xfId="0" applyNumberFormat="1" applyFont="1" applyFill="1" applyBorder="1" applyAlignment="1" applyProtection="1">
      <alignment horizontal="right"/>
      <protection hidden="1"/>
    </xf>
    <xf numFmtId="164" fontId="76" fillId="0" borderId="15" xfId="0" applyNumberFormat="1" applyFont="1" applyFill="1" applyBorder="1" applyAlignment="1" applyProtection="1">
      <alignment horizontal="right"/>
      <protection hidden="1"/>
    </xf>
    <xf numFmtId="164" fontId="76" fillId="0" borderId="24" xfId="0" applyNumberFormat="1" applyFont="1" applyFill="1" applyBorder="1" applyAlignment="1" applyProtection="1">
      <alignment horizontal="right"/>
      <protection hidden="1"/>
    </xf>
    <xf numFmtId="165" fontId="76" fillId="0" borderId="24" xfId="0" applyNumberFormat="1" applyFont="1" applyFill="1" applyBorder="1" applyAlignment="1" applyProtection="1">
      <alignment horizontal="center"/>
      <protection hidden="1"/>
    </xf>
    <xf numFmtId="167" fontId="76" fillId="0" borderId="15" xfId="0" applyNumberFormat="1" applyFont="1" applyFill="1" applyBorder="1" applyAlignment="1" applyProtection="1">
      <alignment horizontal="right"/>
      <protection hidden="1"/>
    </xf>
    <xf numFmtId="0" fontId="14" fillId="0" borderId="25" xfId="0" applyFont="1" applyFill="1" applyBorder="1" applyAlignment="1" applyProtection="1">
      <alignment/>
      <protection hidden="1"/>
    </xf>
    <xf numFmtId="49" fontId="14" fillId="0" borderId="21" xfId="0" applyNumberFormat="1" applyFont="1" applyFill="1" applyBorder="1" applyAlignment="1" applyProtection="1">
      <alignment horizontal="right"/>
      <protection hidden="1"/>
    </xf>
    <xf numFmtId="49" fontId="14" fillId="0" borderId="22" xfId="0" applyNumberFormat="1" applyFont="1" applyFill="1" applyBorder="1" applyAlignment="1" applyProtection="1">
      <alignment horizontal="right"/>
      <protection hidden="1"/>
    </xf>
    <xf numFmtId="164" fontId="14" fillId="0" borderId="21" xfId="0" applyNumberFormat="1" applyFont="1" applyFill="1" applyBorder="1" applyAlignment="1" applyProtection="1">
      <alignment horizontal="right"/>
      <protection hidden="1"/>
    </xf>
    <xf numFmtId="164" fontId="14" fillId="0" borderId="10" xfId="0" applyNumberFormat="1" applyFont="1" applyFill="1" applyBorder="1" applyAlignment="1" applyProtection="1">
      <alignment horizontal="right"/>
      <protection hidden="1"/>
    </xf>
    <xf numFmtId="167" fontId="14" fillId="0" borderId="22" xfId="0" applyNumberFormat="1" applyFont="1" applyFill="1" applyBorder="1" applyAlignment="1" applyProtection="1">
      <alignment horizontal="right"/>
      <protection hidden="1"/>
    </xf>
    <xf numFmtId="167" fontId="14" fillId="0" borderId="10" xfId="0" applyNumberFormat="1" applyFont="1" applyFill="1" applyBorder="1" applyAlignment="1" applyProtection="1">
      <alignment horizontal="right"/>
      <protection hidden="1"/>
    </xf>
    <xf numFmtId="0" fontId="14" fillId="0" borderId="13" xfId="0" applyFont="1" applyFill="1" applyBorder="1" applyAlignment="1" applyProtection="1">
      <alignment/>
      <protection hidden="1"/>
    </xf>
    <xf numFmtId="164" fontId="14" fillId="0" borderId="0" xfId="0" applyNumberFormat="1" applyFont="1" applyFill="1" applyBorder="1" applyAlignment="1" applyProtection="1">
      <alignment horizontal="right"/>
      <protection hidden="1"/>
    </xf>
    <xf numFmtId="164" fontId="14" fillId="0" borderId="0" xfId="0" applyNumberFormat="1" applyFont="1" applyFill="1" applyBorder="1" applyAlignment="1" applyProtection="1">
      <alignment horizontal="center"/>
      <protection hidden="1"/>
    </xf>
    <xf numFmtId="0" fontId="14" fillId="0" borderId="27" xfId="0" applyFont="1" applyFill="1" applyBorder="1" applyAlignment="1" applyProtection="1">
      <alignment/>
      <protection hidden="1"/>
    </xf>
    <xf numFmtId="0" fontId="14" fillId="0" borderId="26" xfId="0" applyFont="1" applyFill="1" applyBorder="1" applyAlignment="1" applyProtection="1">
      <alignment/>
      <protection hidden="1"/>
    </xf>
    <xf numFmtId="0" fontId="14" fillId="0" borderId="22" xfId="0" applyFont="1" applyFill="1" applyBorder="1" applyAlignment="1" applyProtection="1">
      <alignment/>
      <protection hidden="1"/>
    </xf>
    <xf numFmtId="167" fontId="14" fillId="0" borderId="10" xfId="0" applyNumberFormat="1" applyFont="1" applyFill="1" applyBorder="1" applyAlignment="1" applyProtection="1">
      <alignment/>
      <protection hidden="1"/>
    </xf>
    <xf numFmtId="0" fontId="14" fillId="0" borderId="0" xfId="0" applyFont="1" applyFill="1" applyBorder="1" applyAlignment="1" applyProtection="1">
      <alignment/>
      <protection hidden="1"/>
    </xf>
    <xf numFmtId="0" fontId="76" fillId="0" borderId="28" xfId="0" applyFont="1" applyFill="1" applyBorder="1" applyAlignment="1" applyProtection="1">
      <alignment/>
      <protection hidden="1"/>
    </xf>
    <xf numFmtId="0" fontId="76" fillId="0" borderId="29" xfId="0" applyFont="1" applyFill="1" applyBorder="1" applyAlignment="1" applyProtection="1">
      <alignment/>
      <protection hidden="1"/>
    </xf>
    <xf numFmtId="167" fontId="76" fillId="0" borderId="14" xfId="0" applyNumberFormat="1" applyFont="1" applyFill="1" applyBorder="1" applyAlignment="1" applyProtection="1">
      <alignment/>
      <protection hidden="1"/>
    </xf>
    <xf numFmtId="0" fontId="13" fillId="0" borderId="0" xfId="0" applyFont="1" applyFill="1" applyBorder="1" applyAlignment="1" applyProtection="1">
      <alignment horizontal="left" indent="2"/>
      <protection hidden="1"/>
    </xf>
    <xf numFmtId="0" fontId="84" fillId="0" borderId="13" xfId="0" applyFont="1" applyFill="1" applyBorder="1" applyAlignment="1" applyProtection="1">
      <alignment/>
      <protection hidden="1"/>
    </xf>
    <xf numFmtId="167" fontId="76" fillId="0" borderId="15" xfId="0" applyNumberFormat="1" applyFont="1" applyFill="1" applyBorder="1" applyAlignment="1" applyProtection="1">
      <alignment/>
      <protection hidden="1"/>
    </xf>
    <xf numFmtId="0" fontId="14" fillId="0" borderId="30" xfId="0" applyFont="1" applyFill="1" applyBorder="1" applyAlignment="1" applyProtection="1">
      <alignment/>
      <protection hidden="1"/>
    </xf>
    <xf numFmtId="0" fontId="14" fillId="0" borderId="19" xfId="0" applyFont="1" applyFill="1" applyBorder="1" applyAlignment="1" applyProtection="1">
      <alignment/>
      <protection hidden="1"/>
    </xf>
    <xf numFmtId="0" fontId="76" fillId="0" borderId="31" xfId="0" applyFont="1" applyFill="1" applyBorder="1" applyAlignment="1" applyProtection="1">
      <alignment/>
      <protection hidden="1"/>
    </xf>
    <xf numFmtId="167" fontId="13" fillId="0" borderId="16" xfId="0" applyNumberFormat="1" applyFont="1" applyFill="1" applyBorder="1" applyAlignment="1" applyProtection="1">
      <alignment/>
      <protection hidden="1"/>
    </xf>
    <xf numFmtId="0" fontId="76" fillId="0" borderId="26" xfId="0" applyFont="1" applyFill="1" applyBorder="1" applyAlignment="1" applyProtection="1">
      <alignment/>
      <protection hidden="1"/>
    </xf>
    <xf numFmtId="167" fontId="13" fillId="0" borderId="10" xfId="0" applyNumberFormat="1" applyFont="1" applyFill="1" applyBorder="1" applyAlignment="1" applyProtection="1">
      <alignment/>
      <protection hidden="1"/>
    </xf>
    <xf numFmtId="0" fontId="85" fillId="35" borderId="0" xfId="0" applyFont="1" applyFill="1" applyBorder="1" applyAlignment="1">
      <alignment horizontal="center" vertical="top"/>
    </xf>
    <xf numFmtId="0" fontId="86" fillId="35" borderId="0" xfId="0" applyFont="1" applyFill="1" applyBorder="1" applyAlignment="1">
      <alignment horizontal="center" vertical="top"/>
    </xf>
    <xf numFmtId="0" fontId="13" fillId="0" borderId="0" xfId="0" applyFont="1" applyFill="1" applyBorder="1" applyAlignment="1" applyProtection="1">
      <alignment horizontal="left" wrapText="1"/>
      <protection hidden="1"/>
    </xf>
    <xf numFmtId="0" fontId="75" fillId="0" borderId="0" xfId="0" applyFont="1" applyFill="1" applyBorder="1" applyAlignment="1" applyProtection="1">
      <alignment horizontal="left"/>
      <protection locked="0"/>
    </xf>
    <xf numFmtId="0" fontId="75" fillId="0" borderId="24" xfId="0" applyFont="1" applyFill="1" applyBorder="1" applyAlignment="1" applyProtection="1">
      <alignment horizontal="left"/>
      <protection locked="0"/>
    </xf>
    <xf numFmtId="0" fontId="14" fillId="0" borderId="10" xfId="0" applyFont="1" applyFill="1" applyBorder="1" applyAlignment="1" applyProtection="1">
      <alignment horizontal="center"/>
      <protection hidden="1"/>
    </xf>
    <xf numFmtId="0" fontId="75" fillId="0" borderId="29" xfId="0" applyFont="1" applyFill="1" applyBorder="1" applyAlignment="1" applyProtection="1">
      <alignment horizontal="left"/>
      <protection locked="0"/>
    </xf>
    <xf numFmtId="0" fontId="75" fillId="0" borderId="29" xfId="0" applyFont="1" applyFill="1" applyBorder="1" applyAlignment="1" applyProtection="1">
      <alignment/>
      <protection locked="0"/>
    </xf>
    <xf numFmtId="0" fontId="75" fillId="0" borderId="23" xfId="0" applyFont="1" applyFill="1" applyBorder="1" applyAlignment="1" applyProtection="1">
      <alignment/>
      <protection locked="0"/>
    </xf>
    <xf numFmtId="0" fontId="4" fillId="0" borderId="0" xfId="0" applyFont="1" applyFill="1" applyBorder="1" applyAlignment="1" applyProtection="1">
      <alignment wrapText="1"/>
      <protection hidden="1" locked="0"/>
    </xf>
    <xf numFmtId="0" fontId="0" fillId="0" borderId="0" xfId="0" applyFill="1" applyBorder="1" applyAlignment="1" applyProtection="1">
      <alignment wrapText="1"/>
      <protection hidden="1" locked="0"/>
    </xf>
    <xf numFmtId="0" fontId="76" fillId="0" borderId="0" xfId="0" applyFont="1" applyFill="1" applyBorder="1" applyAlignment="1" applyProtection="1">
      <alignment horizontal="left" vertical="top" wrapText="1"/>
      <protection hidden="1"/>
    </xf>
    <xf numFmtId="0" fontId="87" fillId="35" borderId="0" xfId="53" applyFont="1" applyFill="1" applyBorder="1" applyAlignment="1" applyProtection="1">
      <alignment wrapText="1"/>
      <protection hidden="1"/>
    </xf>
    <xf numFmtId="0" fontId="88" fillId="35" borderId="0" xfId="0" applyFont="1" applyFill="1" applyBorder="1" applyAlignment="1" applyProtection="1">
      <alignment wrapText="1"/>
      <protection hidden="1"/>
    </xf>
    <xf numFmtId="0" fontId="75" fillId="0" borderId="0" xfId="0" applyFont="1" applyFill="1" applyBorder="1" applyAlignment="1" applyProtection="1">
      <alignment/>
      <protection locked="0"/>
    </xf>
    <xf numFmtId="0" fontId="75" fillId="0" borderId="24" xfId="0" applyFont="1" applyFill="1" applyBorder="1" applyAlignment="1" applyProtection="1">
      <alignment/>
      <protection locked="0"/>
    </xf>
    <xf numFmtId="0" fontId="75" fillId="0" borderId="19" xfId="0" applyFont="1" applyFill="1" applyBorder="1" applyAlignment="1" applyProtection="1">
      <alignment horizontal="left"/>
      <protection locked="0"/>
    </xf>
    <xf numFmtId="0" fontId="75" fillId="0" borderId="31" xfId="0" applyFont="1" applyFill="1" applyBorder="1" applyAlignment="1" applyProtection="1">
      <alignment horizontal="left"/>
      <protection locked="0"/>
    </xf>
    <xf numFmtId="49" fontId="75" fillId="0" borderId="21" xfId="0" applyNumberFormat="1" applyFont="1" applyFill="1" applyBorder="1" applyAlignment="1" applyProtection="1">
      <alignment horizontal="left"/>
      <protection hidden="1" locked="0"/>
    </xf>
    <xf numFmtId="49" fontId="75" fillId="0" borderId="26" xfId="0" applyNumberFormat="1" applyFont="1" applyFill="1" applyBorder="1" applyAlignment="1" applyProtection="1">
      <alignment horizontal="left"/>
      <protection hidden="1" locked="0"/>
    </xf>
    <xf numFmtId="49" fontId="75" fillId="0" borderId="22" xfId="0" applyNumberFormat="1" applyFont="1" applyFill="1" applyBorder="1" applyAlignment="1" applyProtection="1">
      <alignment/>
      <protection hidden="1" locked="0"/>
    </xf>
    <xf numFmtId="2" fontId="13" fillId="0" borderId="19" xfId="0" applyNumberFormat="1" applyFont="1" applyFill="1" applyBorder="1" applyAlignment="1" applyProtection="1">
      <alignment horizontal="left" wrapText="1" indent="1"/>
      <protection hidden="1"/>
    </xf>
    <xf numFmtId="0" fontId="14" fillId="0" borderId="29" xfId="0" applyFont="1" applyFill="1" applyBorder="1" applyAlignment="1" applyProtection="1">
      <alignment horizontal="center" vertical="center"/>
      <protection hidden="1"/>
    </xf>
    <xf numFmtId="0" fontId="76" fillId="0" borderId="29" xfId="0" applyFont="1" applyFill="1" applyBorder="1" applyAlignment="1">
      <alignment horizontal="center"/>
    </xf>
    <xf numFmtId="0" fontId="76" fillId="0" borderId="23" xfId="0" applyFont="1" applyFill="1" applyBorder="1" applyAlignment="1">
      <alignment horizontal="center"/>
    </xf>
    <xf numFmtId="0" fontId="14" fillId="0" borderId="19" xfId="0" applyFont="1" applyFill="1" applyBorder="1" applyAlignment="1" applyProtection="1">
      <alignment horizontal="center" vertical="center"/>
      <protection hidden="1"/>
    </xf>
    <xf numFmtId="0" fontId="76" fillId="0" borderId="19" xfId="0" applyFont="1" applyFill="1" applyBorder="1" applyAlignment="1">
      <alignment horizontal="center"/>
    </xf>
    <xf numFmtId="0" fontId="76" fillId="0" borderId="31" xfId="0" applyFont="1" applyFill="1" applyBorder="1" applyAlignment="1">
      <alignment horizontal="center"/>
    </xf>
    <xf numFmtId="0" fontId="85" fillId="35" borderId="0" xfId="0" applyFont="1" applyFill="1" applyBorder="1" applyAlignment="1" applyProtection="1">
      <alignment horizontal="center" vertical="top"/>
      <protection hidden="1"/>
    </xf>
    <xf numFmtId="0" fontId="14" fillId="0" borderId="21" xfId="0" applyFont="1" applyFill="1" applyBorder="1" applyAlignment="1" applyProtection="1">
      <alignment horizontal="center" wrapText="1"/>
      <protection hidden="1"/>
    </xf>
    <xf numFmtId="0" fontId="76" fillId="0" borderId="22" xfId="0" applyFont="1" applyFill="1" applyBorder="1" applyAlignment="1" applyProtection="1">
      <alignment horizontal="center" wrapText="1"/>
      <protection hidden="1"/>
    </xf>
    <xf numFmtId="49" fontId="76" fillId="0" borderId="18" xfId="0" applyNumberFormat="1" applyFont="1" applyFill="1" applyBorder="1" applyAlignment="1" applyProtection="1">
      <alignment horizontal="left"/>
      <protection hidden="1"/>
    </xf>
    <xf numFmtId="49" fontId="76" fillId="0" borderId="24" xfId="0" applyNumberFormat="1" applyFont="1" applyFill="1" applyBorder="1" applyAlignment="1" applyProtection="1">
      <alignment horizontal="left"/>
      <protection hidden="1"/>
    </xf>
    <xf numFmtId="49" fontId="76" fillId="0" borderId="32" xfId="0" applyNumberFormat="1" applyFont="1" applyFill="1" applyBorder="1" applyAlignment="1" applyProtection="1">
      <alignment horizontal="left"/>
      <protection hidden="1"/>
    </xf>
    <xf numFmtId="49" fontId="76" fillId="0" borderId="23" xfId="0" applyNumberFormat="1" applyFont="1" applyFill="1" applyBorder="1" applyAlignment="1" applyProtection="1">
      <alignment horizontal="left"/>
      <protection hidden="1"/>
    </xf>
    <xf numFmtId="0" fontId="0" fillId="0" borderId="0" xfId="0" applyFill="1" applyAlignment="1">
      <alignment wrapText="1"/>
    </xf>
    <xf numFmtId="0" fontId="0" fillId="35" borderId="0" xfId="0" applyFont="1" applyFill="1" applyBorder="1" applyAlignment="1" applyProtection="1">
      <alignment horizontal="left" vertical="top" wrapText="1"/>
      <protection hidden="1"/>
    </xf>
    <xf numFmtId="0" fontId="17" fillId="0" borderId="13" xfId="53" applyFont="1" applyFill="1" applyBorder="1" applyAlignment="1" applyProtection="1">
      <alignment wrapText="1"/>
      <protection hidden="1"/>
    </xf>
    <xf numFmtId="0" fontId="76" fillId="0" borderId="0" xfId="0" applyFont="1" applyFill="1" applyBorder="1" applyAlignment="1" applyProtection="1">
      <alignment wrapText="1"/>
      <protection hidden="1"/>
    </xf>
    <xf numFmtId="0" fontId="14" fillId="35" borderId="0" xfId="0" applyFont="1" applyFill="1" applyBorder="1" applyAlignment="1" applyProtection="1">
      <alignment horizontal="left" vertical="top" wrapText="1"/>
      <protection hidden="1"/>
    </xf>
    <xf numFmtId="0" fontId="0" fillId="0" borderId="0" xfId="0" applyFill="1" applyAlignment="1" applyProtection="1">
      <alignment wrapText="1"/>
      <protection hidden="1"/>
    </xf>
    <xf numFmtId="0" fontId="76" fillId="0" borderId="13" xfId="0" applyFont="1" applyFill="1" applyBorder="1" applyAlignment="1" applyProtection="1">
      <alignment/>
      <protection hidden="1"/>
    </xf>
    <xf numFmtId="0" fontId="76" fillId="0" borderId="0" xfId="0" applyFont="1" applyFill="1" applyBorder="1" applyAlignment="1" applyProtection="1">
      <alignment/>
      <protection hidden="1"/>
    </xf>
    <xf numFmtId="0" fontId="14" fillId="0" borderId="28" xfId="0" applyFont="1" applyFill="1" applyBorder="1" applyAlignment="1" applyProtection="1">
      <alignment horizontal="center" vertical="center" wrapText="1"/>
      <protection hidden="1"/>
    </xf>
    <xf numFmtId="0" fontId="14" fillId="0" borderId="30" xfId="0" applyFont="1" applyFill="1" applyBorder="1" applyAlignment="1" applyProtection="1">
      <alignment horizontal="center" vertical="center" wrapText="1"/>
      <protection hidden="1"/>
    </xf>
    <xf numFmtId="0" fontId="76" fillId="0" borderId="23" xfId="0" applyFont="1" applyFill="1" applyBorder="1" applyAlignment="1" applyProtection="1">
      <alignment horizontal="center" vertical="center" wrapText="1"/>
      <protection hidden="1"/>
    </xf>
    <xf numFmtId="0" fontId="76" fillId="0" borderId="31" xfId="0" applyFont="1" applyFill="1" applyBorder="1" applyAlignment="1" applyProtection="1">
      <alignment horizontal="center" vertical="center" wrapText="1"/>
      <protection hidden="1"/>
    </xf>
    <xf numFmtId="0" fontId="76" fillId="0" borderId="14" xfId="0" applyFont="1" applyFill="1" applyBorder="1" applyAlignment="1" applyProtection="1">
      <alignment horizontal="center" vertical="center" wrapText="1"/>
      <protection hidden="1"/>
    </xf>
    <xf numFmtId="0" fontId="76" fillId="0" borderId="16" xfId="0" applyFont="1" applyFill="1" applyBorder="1" applyAlignment="1" applyProtection="1">
      <alignment horizontal="center" vertical="center" wrapText="1"/>
      <protection hidden="1"/>
    </xf>
    <xf numFmtId="0" fontId="76" fillId="0" borderId="30" xfId="0" applyFont="1" applyFill="1" applyBorder="1" applyAlignment="1" applyProtection="1">
      <alignment/>
      <protection hidden="1"/>
    </xf>
    <xf numFmtId="0" fontId="14" fillId="0" borderId="32" xfId="0" applyFont="1" applyFill="1" applyBorder="1" applyAlignment="1" applyProtection="1">
      <alignment horizontal="center" vertical="center"/>
      <protection hidden="1"/>
    </xf>
    <xf numFmtId="0" fontId="76" fillId="0" borderId="23"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76" fillId="0" borderId="31" xfId="0" applyFont="1" applyFill="1" applyBorder="1" applyAlignment="1" applyProtection="1">
      <alignment horizontal="center" vertical="center"/>
      <protection hidden="1"/>
    </xf>
    <xf numFmtId="0" fontId="74" fillId="0" borderId="13" xfId="0" applyFont="1" applyFill="1" applyBorder="1" applyAlignment="1" applyProtection="1">
      <alignment horizontal="left"/>
      <protection locked="0"/>
    </xf>
    <xf numFmtId="0" fontId="74" fillId="0" borderId="0" xfId="0" applyFont="1" applyFill="1" applyBorder="1" applyAlignment="1" applyProtection="1">
      <alignment horizontal="left"/>
      <protection locked="0"/>
    </xf>
    <xf numFmtId="0" fontId="74" fillId="0" borderId="24" xfId="0" applyFont="1" applyFill="1" applyBorder="1" applyAlignment="1" applyProtection="1">
      <alignment horizontal="left"/>
      <protection locked="0"/>
    </xf>
    <xf numFmtId="0" fontId="3" fillId="0" borderId="10" xfId="0" applyFont="1" applyFill="1" applyBorder="1" applyAlignment="1" applyProtection="1">
      <alignment horizontal="center"/>
      <protection hidden="1"/>
    </xf>
    <xf numFmtId="0" fontId="0" fillId="0" borderId="0" xfId="0" applyFill="1" applyBorder="1" applyAlignment="1" applyProtection="1">
      <alignment horizontal="left" vertical="top" wrapText="1"/>
      <protection hidden="1"/>
    </xf>
    <xf numFmtId="0" fontId="4" fillId="0" borderId="0" xfId="0" applyFont="1" applyFill="1" applyBorder="1" applyAlignment="1" applyProtection="1">
      <alignment horizontal="left" wrapText="1"/>
      <protection hidden="1"/>
    </xf>
    <xf numFmtId="0" fontId="74" fillId="0" borderId="30" xfId="0" applyFont="1" applyFill="1" applyBorder="1" applyAlignment="1" applyProtection="1">
      <alignment horizontal="left"/>
      <protection locked="0"/>
    </xf>
    <xf numFmtId="0" fontId="74" fillId="0" borderId="19" xfId="0" applyFont="1" applyFill="1" applyBorder="1" applyAlignment="1" applyProtection="1">
      <alignment horizontal="left"/>
      <protection locked="0"/>
    </xf>
    <xf numFmtId="0" fontId="74" fillId="0" borderId="31" xfId="0" applyFont="1" applyFill="1" applyBorder="1" applyAlignment="1" applyProtection="1">
      <alignment horizontal="left"/>
      <protection locked="0"/>
    </xf>
    <xf numFmtId="0" fontId="74" fillId="0" borderId="28" xfId="0" applyFont="1" applyFill="1" applyBorder="1" applyAlignment="1" applyProtection="1">
      <alignment horizontal="left"/>
      <protection locked="0"/>
    </xf>
    <xf numFmtId="0" fontId="74" fillId="0" borderId="29" xfId="0" applyFont="1" applyFill="1" applyBorder="1" applyAlignment="1" applyProtection="1">
      <alignment horizontal="left"/>
      <protection locked="0"/>
    </xf>
    <xf numFmtId="0" fontId="74" fillId="0" borderId="23" xfId="0" applyFont="1" applyFill="1" applyBorder="1" applyAlignment="1" applyProtection="1">
      <alignment horizontal="left"/>
      <protection locked="0"/>
    </xf>
    <xf numFmtId="0" fontId="85" fillId="0" borderId="0" xfId="0" applyFont="1" applyFill="1" applyBorder="1" applyAlignment="1">
      <alignment horizontal="center" vertical="top"/>
    </xf>
    <xf numFmtId="0" fontId="89" fillId="0" borderId="0" xfId="0" applyFont="1" applyFill="1" applyBorder="1" applyAlignment="1">
      <alignment horizontal="center" vertical="top"/>
    </xf>
    <xf numFmtId="49" fontId="74" fillId="0" borderId="21" xfId="0" applyNumberFormat="1" applyFont="1" applyFill="1" applyBorder="1" applyAlignment="1" applyProtection="1">
      <alignment horizontal="left"/>
      <protection hidden="1" locked="0"/>
    </xf>
    <xf numFmtId="49" fontId="74" fillId="0" borderId="26" xfId="0" applyNumberFormat="1" applyFont="1" applyFill="1" applyBorder="1" applyAlignment="1" applyProtection="1">
      <alignment horizontal="left"/>
      <protection hidden="1" locked="0"/>
    </xf>
    <xf numFmtId="49" fontId="74" fillId="0" borderId="22" xfId="0" applyNumberFormat="1" applyFont="1" applyFill="1" applyBorder="1" applyAlignment="1" applyProtection="1">
      <alignment horizontal="left"/>
      <protection hidden="1" locked="0"/>
    </xf>
    <xf numFmtId="2" fontId="7" fillId="0" borderId="0" xfId="0" applyNumberFormat="1" applyFont="1" applyFill="1" applyBorder="1" applyAlignment="1" applyProtection="1">
      <alignment horizontal="left" wrapText="1" indent="1"/>
      <protection hidden="1"/>
    </xf>
    <xf numFmtId="0" fontId="3" fillId="0" borderId="28" xfId="0" applyFont="1" applyFill="1" applyBorder="1" applyAlignment="1" applyProtection="1">
      <alignment horizontal="center" vertical="center"/>
      <protection hidden="1"/>
    </xf>
    <xf numFmtId="0" fontId="0" fillId="0" borderId="29" xfId="0" applyFill="1" applyBorder="1" applyAlignment="1">
      <alignment horizontal="center"/>
    </xf>
    <xf numFmtId="0" fontId="0" fillId="0" borderId="23" xfId="0" applyFill="1" applyBorder="1" applyAlignment="1">
      <alignment horizontal="center"/>
    </xf>
    <xf numFmtId="0" fontId="3" fillId="0" borderId="30" xfId="0" applyFont="1" applyFill="1" applyBorder="1" applyAlignment="1" applyProtection="1">
      <alignment horizontal="center" vertical="center"/>
      <protection hidden="1"/>
    </xf>
    <xf numFmtId="0" fontId="0" fillId="0" borderId="19" xfId="0"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wrapText="1"/>
    </xf>
    <xf numFmtId="0" fontId="0" fillId="0" borderId="0" xfId="0" applyFill="1" applyBorder="1" applyAlignment="1" applyProtection="1">
      <alignment wrapText="1"/>
      <protection hidden="1"/>
    </xf>
    <xf numFmtId="0" fontId="5" fillId="0" borderId="0" xfId="53" applyFill="1" applyBorder="1" applyAlignment="1" applyProtection="1">
      <alignment wrapText="1"/>
      <protection hidden="1"/>
    </xf>
    <xf numFmtId="0" fontId="72" fillId="0" borderId="0" xfId="0" applyFont="1" applyFill="1" applyBorder="1" applyAlignment="1" applyProtection="1">
      <alignment wrapText="1"/>
      <protection hidden="1"/>
    </xf>
    <xf numFmtId="0" fontId="72" fillId="0" borderId="32" xfId="0" applyNumberFormat="1" applyFont="1" applyFill="1" applyBorder="1" applyAlignment="1" applyProtection="1">
      <alignment horizontal="left"/>
      <protection hidden="1"/>
    </xf>
    <xf numFmtId="0" fontId="0" fillId="0" borderId="23" xfId="0" applyNumberFormat="1" applyFill="1" applyBorder="1" applyAlignment="1" applyProtection="1">
      <alignment horizontal="left"/>
      <protection hidden="1"/>
    </xf>
    <xf numFmtId="0" fontId="72" fillId="0" borderId="18" xfId="0" applyNumberFormat="1" applyFont="1" applyFill="1" applyBorder="1" applyAlignment="1" applyProtection="1">
      <alignment horizontal="left"/>
      <protection hidden="1"/>
    </xf>
    <xf numFmtId="0" fontId="0" fillId="0" borderId="24" xfId="0" applyNumberFormat="1" applyFill="1" applyBorder="1" applyAlignment="1" applyProtection="1">
      <alignment horizontal="left"/>
      <protection hidden="1"/>
    </xf>
    <xf numFmtId="0" fontId="72" fillId="0" borderId="24" xfId="0" applyNumberFormat="1" applyFont="1" applyFill="1" applyBorder="1" applyAlignment="1" applyProtection="1">
      <alignment horizontal="left"/>
      <protection hidden="1"/>
    </xf>
    <xf numFmtId="0" fontId="85" fillId="0" borderId="0" xfId="0" applyFont="1" applyFill="1" applyBorder="1" applyAlignment="1" applyProtection="1">
      <alignment horizontal="center" vertical="top"/>
      <protection hidden="1"/>
    </xf>
    <xf numFmtId="0" fontId="72" fillId="0" borderId="0" xfId="0" applyFont="1" applyFill="1" applyBorder="1" applyAlignment="1" applyProtection="1">
      <alignment/>
      <protection hidden="1"/>
    </xf>
    <xf numFmtId="0" fontId="0" fillId="0" borderId="0" xfId="0" applyFill="1" applyBorder="1" applyAlignment="1" applyProtection="1">
      <alignment/>
      <protection hidden="1"/>
    </xf>
    <xf numFmtId="0" fontId="72" fillId="0" borderId="30" xfId="0" applyFont="1" applyFill="1" applyBorder="1" applyAlignment="1" applyProtection="1">
      <alignment/>
      <protection hidden="1"/>
    </xf>
    <xf numFmtId="0" fontId="0" fillId="0" borderId="19" xfId="0" applyFill="1" applyBorder="1" applyAlignment="1" applyProtection="1">
      <alignment/>
      <protection hidden="1"/>
    </xf>
    <xf numFmtId="0" fontId="3" fillId="0" borderId="28"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3" fillId="0" borderId="21" xfId="0" applyFont="1" applyFill="1" applyBorder="1" applyAlignment="1" applyProtection="1">
      <alignment horizontal="center" wrapText="1"/>
      <protection hidden="1"/>
    </xf>
    <xf numFmtId="0" fontId="0" fillId="0" borderId="22" xfId="0" applyFill="1" applyBorder="1" applyAlignment="1" applyProtection="1">
      <alignment horizontal="center" wrapText="1"/>
      <protection hidden="1"/>
    </xf>
    <xf numFmtId="0" fontId="72" fillId="0" borderId="23" xfId="0" applyFont="1" applyFill="1" applyBorder="1" applyAlignment="1" applyProtection="1">
      <alignment horizontal="center" vertical="center" wrapText="1"/>
      <protection hidden="1"/>
    </xf>
    <xf numFmtId="0" fontId="72" fillId="0" borderId="31" xfId="0" applyFont="1" applyFill="1" applyBorder="1" applyAlignment="1" applyProtection="1">
      <alignment horizontal="center" vertical="center" wrapText="1"/>
      <protection hidden="1"/>
    </xf>
    <xf numFmtId="0" fontId="72" fillId="0" borderId="14" xfId="0" applyFont="1" applyFill="1" applyBorder="1" applyAlignment="1" applyProtection="1">
      <alignment horizontal="center" vertical="center" wrapText="1"/>
      <protection hidden="1"/>
    </xf>
    <xf numFmtId="0" fontId="72" fillId="0" borderId="16"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2047875</xdr:colOff>
      <xdr:row>35</xdr:row>
      <xdr:rowOff>0</xdr:rowOff>
    </xdr:from>
    <xdr:to>
      <xdr:col>0</xdr:col>
      <xdr:colOff>3333750</xdr:colOff>
      <xdr:row>35</xdr:row>
      <xdr:rowOff>228600</xdr:rowOff>
    </xdr:to>
    <xdr:sp>
      <xdr:nvSpPr>
        <xdr:cNvPr id="1" name="TextBox 1"/>
        <xdr:cNvSpPr txBox="1">
          <a:spLocks noChangeArrowheads="1"/>
        </xdr:cNvSpPr>
      </xdr:nvSpPr>
      <xdr:spPr>
        <a:xfrm rot="10800000" flipV="1">
          <a:off x="2047875" y="6057900"/>
          <a:ext cx="1285875" cy="228600"/>
        </a:xfrm>
        <a:prstGeom prst="rect">
          <a:avLst/>
        </a:prstGeom>
        <a:solidFill>
          <a:srgbClr val="FFFFFF"/>
        </a:solidFill>
        <a:ln w="9525" cmpd="sng">
          <a:noFill/>
        </a:ln>
      </xdr:spPr>
      <xdr:txBody>
        <a:bodyPr vertOverflow="clip" wrap="square"/>
        <a:p>
          <a:pPr algn="r">
            <a:defRPr/>
          </a:pPr>
          <a:r>
            <a:rPr lang="en-US" cap="none" sz="1400" b="1" i="1" u="none" baseline="0">
              <a:solidFill>
                <a:srgbClr val="FF0000"/>
              </a:solidFill>
              <a:latin typeface="Calibri"/>
              <a:ea typeface="Calibri"/>
              <a:cs typeface="Calibri"/>
            </a:rPr>
            <a:t>Select Period:</a:t>
          </a:r>
        </a:p>
      </xdr:txBody>
    </xdr:sp>
    <xdr:clientData/>
  </xdr:twoCellAnchor>
  <xdr:twoCellAnchor editAs="oneCell">
    <xdr:from>
      <xdr:col>0</xdr:col>
      <xdr:colOff>0</xdr:colOff>
      <xdr:row>0</xdr:row>
      <xdr:rowOff>0</xdr:rowOff>
    </xdr:from>
    <xdr:to>
      <xdr:col>0</xdr:col>
      <xdr:colOff>5353050</xdr:colOff>
      <xdr:row>1</xdr:row>
      <xdr:rowOff>0</xdr:rowOff>
    </xdr:to>
    <xdr:pic>
      <xdr:nvPicPr>
        <xdr:cNvPr id="2" name="Picture 3"/>
        <xdr:cNvPicPr preferRelativeResize="1">
          <a:picLocks noChangeAspect="1"/>
        </xdr:cNvPicPr>
      </xdr:nvPicPr>
      <xdr:blipFill>
        <a:blip r:embed="rId1">
          <a:clrChange>
            <a:clrFrom>
              <a:srgbClr val="CDFFFD"/>
            </a:clrFrom>
            <a:clrTo>
              <a:srgbClr val="CDFFFD">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0</xdr:col>
      <xdr:colOff>3838575</xdr:colOff>
      <xdr:row>0</xdr:row>
      <xdr:rowOff>0</xdr:rowOff>
    </xdr:from>
    <xdr:to>
      <xdr:col>0</xdr:col>
      <xdr:colOff>9210675</xdr:colOff>
      <xdr:row>1</xdr:row>
      <xdr:rowOff>0</xdr:rowOff>
    </xdr:to>
    <xdr:pic>
      <xdr:nvPicPr>
        <xdr:cNvPr id="3" name="Picture 5"/>
        <xdr:cNvPicPr preferRelativeResize="1">
          <a:picLocks noChangeAspect="1"/>
        </xdr:cNvPicPr>
      </xdr:nvPicPr>
      <xdr:blipFill>
        <a:blip r:embed="rId2">
          <a:clrChange>
            <a:clrFrom>
              <a:srgbClr val="CDF7FE"/>
            </a:clrFrom>
            <a:clrTo>
              <a:srgbClr val="CDF7FE">
                <a:alpha val="0"/>
              </a:srgbClr>
            </a:clrTo>
          </a:clrChange>
        </a:blip>
        <a:stretch>
          <a:fillRect/>
        </a:stretch>
      </xdr:blipFill>
      <xdr:spPr>
        <a:xfrm>
          <a:off x="3838575" y="0"/>
          <a:ext cx="5372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466725</xdr:colOff>
      <xdr:row>1</xdr:row>
      <xdr:rowOff>9525</xdr:rowOff>
    </xdr:to>
    <xdr:pic>
      <xdr:nvPicPr>
        <xdr:cNvPr id="1" name="Picture 4"/>
        <xdr:cNvPicPr preferRelativeResize="1">
          <a:picLocks noChangeAspect="1"/>
        </xdr:cNvPicPr>
      </xdr:nvPicPr>
      <xdr:blipFill>
        <a:blip r:embed="rId1">
          <a:clrChange>
            <a:clrFrom>
              <a:srgbClr val="CDFFFF"/>
            </a:clrFrom>
            <a:clrTo>
              <a:srgbClr val="CDFFFF">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0</xdr:col>
      <xdr:colOff>1400175</xdr:colOff>
      <xdr:row>0</xdr:row>
      <xdr:rowOff>0</xdr:rowOff>
    </xdr:from>
    <xdr:to>
      <xdr:col>7</xdr:col>
      <xdr:colOff>95250</xdr:colOff>
      <xdr:row>1</xdr:row>
      <xdr:rowOff>9525</xdr:rowOff>
    </xdr:to>
    <xdr:pic>
      <xdr:nvPicPr>
        <xdr:cNvPr id="2" name="Picture 5"/>
        <xdr:cNvPicPr preferRelativeResize="1">
          <a:picLocks noChangeAspect="1"/>
        </xdr:cNvPicPr>
      </xdr:nvPicPr>
      <xdr:blipFill>
        <a:blip r:embed="rId2">
          <a:clrChange>
            <a:clrFrom>
              <a:srgbClr val="D0FBFE"/>
            </a:clrFrom>
            <a:clrTo>
              <a:srgbClr val="D0FBFE">
                <a:alpha val="0"/>
              </a:srgbClr>
            </a:clrTo>
          </a:clrChange>
        </a:blip>
        <a:stretch>
          <a:fillRect/>
        </a:stretch>
      </xdr:blipFill>
      <xdr:spPr>
        <a:xfrm>
          <a:off x="1400175" y="0"/>
          <a:ext cx="5372100" cy="581025"/>
        </a:xfrm>
        <a:prstGeom prst="rect">
          <a:avLst/>
        </a:prstGeom>
        <a:noFill/>
        <a:ln w="9525" cmpd="sng">
          <a:noFill/>
        </a:ln>
      </xdr:spPr>
    </xdr:pic>
    <xdr:clientData/>
  </xdr:twoCellAnchor>
  <xdr:twoCellAnchor editAs="oneCell">
    <xdr:from>
      <xdr:col>0</xdr:col>
      <xdr:colOff>0</xdr:colOff>
      <xdr:row>0</xdr:row>
      <xdr:rowOff>0</xdr:rowOff>
    </xdr:from>
    <xdr:to>
      <xdr:col>5</xdr:col>
      <xdr:colOff>466725</xdr:colOff>
      <xdr:row>1</xdr:row>
      <xdr:rowOff>9525</xdr:rowOff>
    </xdr:to>
    <xdr:pic>
      <xdr:nvPicPr>
        <xdr:cNvPr id="3" name="Picture 4"/>
        <xdr:cNvPicPr preferRelativeResize="1">
          <a:picLocks noChangeAspect="1"/>
        </xdr:cNvPicPr>
      </xdr:nvPicPr>
      <xdr:blipFill>
        <a:blip r:embed="rId1">
          <a:clrChange>
            <a:clrFrom>
              <a:srgbClr val="CDFFFF"/>
            </a:clrFrom>
            <a:clrTo>
              <a:srgbClr val="CDFFFF">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1</xdr:col>
      <xdr:colOff>647700</xdr:colOff>
      <xdr:row>0</xdr:row>
      <xdr:rowOff>0</xdr:rowOff>
    </xdr:from>
    <xdr:to>
      <xdr:col>7</xdr:col>
      <xdr:colOff>847725</xdr:colOff>
      <xdr:row>1</xdr:row>
      <xdr:rowOff>9525</xdr:rowOff>
    </xdr:to>
    <xdr:pic>
      <xdr:nvPicPr>
        <xdr:cNvPr id="4" name="Picture 5"/>
        <xdr:cNvPicPr preferRelativeResize="1">
          <a:picLocks noChangeAspect="1"/>
        </xdr:cNvPicPr>
      </xdr:nvPicPr>
      <xdr:blipFill>
        <a:blip r:embed="rId2">
          <a:clrChange>
            <a:clrFrom>
              <a:srgbClr val="D0FBFE"/>
            </a:clrFrom>
            <a:clrTo>
              <a:srgbClr val="D0FBFE">
                <a:alpha val="0"/>
              </a:srgbClr>
            </a:clrTo>
          </a:clrChange>
        </a:blip>
        <a:stretch>
          <a:fillRect/>
        </a:stretch>
      </xdr:blipFill>
      <xdr:spPr>
        <a:xfrm>
          <a:off x="2152650" y="0"/>
          <a:ext cx="5372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1</xdr:row>
      <xdr:rowOff>0</xdr:rowOff>
    </xdr:to>
    <xdr:pic>
      <xdr:nvPicPr>
        <xdr:cNvPr id="1" name="Picture 3"/>
        <xdr:cNvPicPr preferRelativeResize="1">
          <a:picLocks noChangeAspect="1"/>
        </xdr:cNvPicPr>
      </xdr:nvPicPr>
      <xdr:blipFill>
        <a:blip r:embed="rId1">
          <a:clrChange>
            <a:clrFrom>
              <a:srgbClr val="CCFFFB"/>
            </a:clrFrom>
            <a:clrTo>
              <a:srgbClr val="CCFFFB">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3</xdr:col>
      <xdr:colOff>447675</xdr:colOff>
      <xdr:row>0</xdr:row>
      <xdr:rowOff>0</xdr:rowOff>
    </xdr:from>
    <xdr:to>
      <xdr:col>8</xdr:col>
      <xdr:colOff>895350</xdr:colOff>
      <xdr:row>1</xdr:row>
      <xdr:rowOff>0</xdr:rowOff>
    </xdr:to>
    <xdr:pic>
      <xdr:nvPicPr>
        <xdr:cNvPr id="2" name="Picture 4"/>
        <xdr:cNvPicPr preferRelativeResize="1">
          <a:picLocks noChangeAspect="1"/>
        </xdr:cNvPicPr>
      </xdr:nvPicPr>
      <xdr:blipFill>
        <a:blip r:embed="rId2">
          <a:clrChange>
            <a:clrFrom>
              <a:srgbClr val="D4FAFF"/>
            </a:clrFrom>
            <a:clrTo>
              <a:srgbClr val="D4FAFF">
                <a:alpha val="0"/>
              </a:srgbClr>
            </a:clrTo>
          </a:clrChange>
        </a:blip>
        <a:stretch>
          <a:fillRect/>
        </a:stretch>
      </xdr:blipFill>
      <xdr:spPr>
        <a:xfrm>
          <a:off x="3676650" y="0"/>
          <a:ext cx="5372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466725</xdr:colOff>
      <xdr:row>1</xdr:row>
      <xdr:rowOff>9525</xdr:rowOff>
    </xdr:to>
    <xdr:pic>
      <xdr:nvPicPr>
        <xdr:cNvPr id="1" name="Picture 3"/>
        <xdr:cNvPicPr preferRelativeResize="1">
          <a:picLocks noChangeAspect="1"/>
        </xdr:cNvPicPr>
      </xdr:nvPicPr>
      <xdr:blipFill>
        <a:blip r:embed="rId1">
          <a:clrChange>
            <a:clrFrom>
              <a:srgbClr val="CDFFFD"/>
            </a:clrFrom>
            <a:clrTo>
              <a:srgbClr val="CDFFFD">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1</xdr:col>
      <xdr:colOff>638175</xdr:colOff>
      <xdr:row>0</xdr:row>
      <xdr:rowOff>0</xdr:rowOff>
    </xdr:from>
    <xdr:to>
      <xdr:col>7</xdr:col>
      <xdr:colOff>933450</xdr:colOff>
      <xdr:row>1</xdr:row>
      <xdr:rowOff>9525</xdr:rowOff>
    </xdr:to>
    <xdr:pic>
      <xdr:nvPicPr>
        <xdr:cNvPr id="2" name="Picture 5"/>
        <xdr:cNvPicPr preferRelativeResize="1">
          <a:picLocks noChangeAspect="1"/>
        </xdr:cNvPicPr>
      </xdr:nvPicPr>
      <xdr:blipFill>
        <a:blip r:embed="rId2">
          <a:clrChange>
            <a:clrFrom>
              <a:srgbClr val="CDF7FE"/>
            </a:clrFrom>
            <a:clrTo>
              <a:srgbClr val="CDF7FE">
                <a:alpha val="0"/>
              </a:srgbClr>
            </a:clrTo>
          </a:clrChange>
        </a:blip>
        <a:stretch>
          <a:fillRect/>
        </a:stretch>
      </xdr:blipFill>
      <xdr:spPr>
        <a:xfrm>
          <a:off x="2143125" y="0"/>
          <a:ext cx="5372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0</xdr:rowOff>
    </xdr:from>
    <xdr:to>
      <xdr:col>8</xdr:col>
      <xdr:colOff>1057275</xdr:colOff>
      <xdr:row>1</xdr:row>
      <xdr:rowOff>9525</xdr:rowOff>
    </xdr:to>
    <xdr:pic>
      <xdr:nvPicPr>
        <xdr:cNvPr id="1" name="Picture 5"/>
        <xdr:cNvPicPr preferRelativeResize="1">
          <a:picLocks noChangeAspect="1"/>
        </xdr:cNvPicPr>
      </xdr:nvPicPr>
      <xdr:blipFill>
        <a:blip r:embed="rId1">
          <a:clrChange>
            <a:clrFrom>
              <a:srgbClr val="CDF7FE"/>
            </a:clrFrom>
            <a:clrTo>
              <a:srgbClr val="CDF7FE">
                <a:alpha val="0"/>
              </a:srgbClr>
            </a:clrTo>
          </a:clrChange>
        </a:blip>
        <a:stretch>
          <a:fillRect/>
        </a:stretch>
      </xdr:blipFill>
      <xdr:spPr>
        <a:xfrm>
          <a:off x="3686175" y="0"/>
          <a:ext cx="5372100" cy="581025"/>
        </a:xfrm>
        <a:prstGeom prst="rect">
          <a:avLst/>
        </a:prstGeom>
        <a:noFill/>
        <a:ln w="9525" cmpd="sng">
          <a:noFill/>
        </a:ln>
      </xdr:spPr>
    </xdr:pic>
    <xdr:clientData/>
  </xdr:twoCellAnchor>
  <xdr:twoCellAnchor editAs="oneCell">
    <xdr:from>
      <xdr:col>0</xdr:col>
      <xdr:colOff>0</xdr:colOff>
      <xdr:row>0</xdr:row>
      <xdr:rowOff>0</xdr:rowOff>
    </xdr:from>
    <xdr:to>
      <xdr:col>5</xdr:col>
      <xdr:colOff>133350</xdr:colOff>
      <xdr:row>1</xdr:row>
      <xdr:rowOff>9525</xdr:rowOff>
    </xdr:to>
    <xdr:pic>
      <xdr:nvPicPr>
        <xdr:cNvPr id="2" name="Picture 3"/>
        <xdr:cNvPicPr preferRelativeResize="1">
          <a:picLocks noChangeAspect="1"/>
        </xdr:cNvPicPr>
      </xdr:nvPicPr>
      <xdr:blipFill>
        <a:blip r:embed="rId2">
          <a:clrChange>
            <a:clrFrom>
              <a:srgbClr val="CDFFFD"/>
            </a:clrFrom>
            <a:clrTo>
              <a:srgbClr val="CDFFFD">
                <a:alpha val="0"/>
              </a:srgbClr>
            </a:clrTo>
          </a:clrChange>
        </a:blip>
        <a:stretch>
          <a:fillRect/>
        </a:stretch>
      </xdr:blipFill>
      <xdr:spPr>
        <a:xfrm>
          <a:off x="0" y="0"/>
          <a:ext cx="535305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tes%20Table%20(1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 Table (19-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mium@rtwsa.com" TargetMode="External" /><Relationship Id="rId2" Type="http://schemas.openxmlformats.org/officeDocument/2006/relationships/hyperlink" Target="http://www.rtwsa.com/terms-and-conditions"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hyperlink" Target="http://www.rtwsa.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hyperlink" Target="http://www.rtwsa.com/" TargetMode="Externa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36"/>
  <sheetViews>
    <sheetView tabSelected="1" zoomScalePageLayoutView="0" workbookViewId="0" topLeftCell="A9">
      <selection activeCell="A36" sqref="A36"/>
    </sheetView>
  </sheetViews>
  <sheetFormatPr defaultColWidth="9.140625" defaultRowHeight="15"/>
  <cols>
    <col min="1" max="1" width="138.140625" style="1" customWidth="1"/>
  </cols>
  <sheetData>
    <row r="1" s="15" customFormat="1" ht="45.75" customHeight="1">
      <c r="A1" s="32"/>
    </row>
    <row r="2" s="91" customFormat="1" ht="28.5">
      <c r="A2" s="90" t="s">
        <v>33</v>
      </c>
    </row>
    <row r="3" s="84" customFormat="1" ht="24">
      <c r="A3" s="83" t="s">
        <v>34</v>
      </c>
    </row>
    <row r="4" s="84" customFormat="1" ht="3.75" customHeight="1">
      <c r="A4" s="85"/>
    </row>
    <row r="5" s="84" customFormat="1" ht="12">
      <c r="A5" s="86" t="s">
        <v>0</v>
      </c>
    </row>
    <row r="6" s="84" customFormat="1" ht="12">
      <c r="A6" s="85" t="s">
        <v>597</v>
      </c>
    </row>
    <row r="7" s="84" customFormat="1" ht="12">
      <c r="A7" s="85" t="s">
        <v>35</v>
      </c>
    </row>
    <row r="8" s="84" customFormat="1" ht="12">
      <c r="A8" s="85" t="s">
        <v>36</v>
      </c>
    </row>
    <row r="9" s="84" customFormat="1" ht="24">
      <c r="A9" s="85" t="s">
        <v>37</v>
      </c>
    </row>
    <row r="10" s="84" customFormat="1" ht="12">
      <c r="A10" s="85" t="s">
        <v>38</v>
      </c>
    </row>
    <row r="11" s="84" customFormat="1" ht="3.75" customHeight="1">
      <c r="A11" s="85"/>
    </row>
    <row r="12" s="84" customFormat="1" ht="12">
      <c r="A12" s="86" t="s">
        <v>39</v>
      </c>
    </row>
    <row r="13" s="84" customFormat="1" ht="30.75" customHeight="1">
      <c r="A13" s="85" t="s">
        <v>40</v>
      </c>
    </row>
    <row r="14" s="84" customFormat="1" ht="3.75" customHeight="1">
      <c r="A14" s="85"/>
    </row>
    <row r="15" s="84" customFormat="1" ht="24">
      <c r="A15" s="85" t="s">
        <v>41</v>
      </c>
    </row>
    <row r="16" s="84" customFormat="1" ht="3.75" customHeight="1">
      <c r="A16" s="85"/>
    </row>
    <row r="17" s="84" customFormat="1" ht="12">
      <c r="A17" s="85" t="s">
        <v>60</v>
      </c>
    </row>
    <row r="18" s="84" customFormat="1" ht="12">
      <c r="A18" s="85" t="s">
        <v>61</v>
      </c>
    </row>
    <row r="19" s="84" customFormat="1" ht="12">
      <c r="A19" s="85" t="s">
        <v>62</v>
      </c>
    </row>
    <row r="20" s="84" customFormat="1" ht="12">
      <c r="A20" s="85" t="s">
        <v>63</v>
      </c>
    </row>
    <row r="21" s="84" customFormat="1" ht="3.75" customHeight="1">
      <c r="A21" s="85"/>
    </row>
    <row r="22" s="84" customFormat="1" ht="12">
      <c r="A22" s="86" t="s">
        <v>42</v>
      </c>
    </row>
    <row r="23" s="84" customFormat="1" ht="12">
      <c r="A23" s="85" t="s">
        <v>43</v>
      </c>
    </row>
    <row r="24" s="84" customFormat="1" ht="12.75">
      <c r="A24" s="92" t="s">
        <v>595</v>
      </c>
    </row>
    <row r="25" s="84" customFormat="1" ht="3.75" customHeight="1">
      <c r="A25" s="85"/>
    </row>
    <row r="26" s="84" customFormat="1" ht="12">
      <c r="A26" s="86" t="s">
        <v>1</v>
      </c>
    </row>
    <row r="27" s="84" customFormat="1" ht="12">
      <c r="A27" s="85" t="s">
        <v>598</v>
      </c>
    </row>
    <row r="28" s="84" customFormat="1" ht="3" customHeight="1">
      <c r="A28" s="85"/>
    </row>
    <row r="29" s="84" customFormat="1" ht="12">
      <c r="A29" s="85" t="s">
        <v>64</v>
      </c>
    </row>
    <row r="30" s="84" customFormat="1" ht="12">
      <c r="A30" s="85" t="s">
        <v>65</v>
      </c>
    </row>
    <row r="31" s="88" customFormat="1" ht="12">
      <c r="A31" s="85" t="s">
        <v>66</v>
      </c>
    </row>
    <row r="32" s="89" customFormat="1" ht="30" customHeight="1">
      <c r="A32" s="85" t="s">
        <v>67</v>
      </c>
    </row>
    <row r="33" s="89" customFormat="1" ht="3.75" customHeight="1">
      <c r="A33" s="85"/>
    </row>
    <row r="34" s="89" customFormat="1" ht="12">
      <c r="A34" s="85" t="s">
        <v>44</v>
      </c>
    </row>
    <row r="35" s="89" customFormat="1" ht="12">
      <c r="A35" s="87" t="s">
        <v>45</v>
      </c>
    </row>
    <row r="36" ht="24" customHeight="1">
      <c r="A36" s="31" t="s">
        <v>1129</v>
      </c>
    </row>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sheetData>
  <sheetProtection password="E677" sheet="1" objects="1" scenarios="1"/>
  <dataValidations count="1">
    <dataValidation type="list" allowBlank="1" showInputMessage="1" showErrorMessage="1" sqref="A36">
      <formula1>Calculation_Year</formula1>
    </dataValidation>
  </dataValidations>
  <hyperlinks>
    <hyperlink ref="A24" r:id="rId1" display="premium@rtwsa.com"/>
    <hyperlink ref="A35" r:id="rId2" display="www.rtwsa.com/terms-and-conditions"/>
  </hyperlinks>
  <printOptions/>
  <pageMargins left="0.7" right="0.7" top="0.75" bottom="0.75" header="0.3" footer="0.3"/>
  <pageSetup fitToHeight="1" fitToWidth="1" horizontalDpi="600" verticalDpi="600" orientation="landscape" paperSize="9" scale="83" r:id="rId5"/>
  <drawing r:id="rId4"/>
  <legacyDrawing r:id="rId3"/>
</worksheet>
</file>

<file path=xl/worksheets/sheet2.xml><?xml version="1.0" encoding="utf-8"?>
<worksheet xmlns="http://schemas.openxmlformats.org/spreadsheetml/2006/main" xmlns:r="http://schemas.openxmlformats.org/officeDocument/2006/relationships">
  <sheetPr codeName="Sheet1"/>
  <dimension ref="A1:I27"/>
  <sheetViews>
    <sheetView showGridLines="0" zoomScalePageLayoutView="0" workbookViewId="0" topLeftCell="A1">
      <pane ySplit="10" topLeftCell="A11" activePane="bottomLeft" state="frozen"/>
      <selection pane="topLeft" activeCell="A1" sqref="A1"/>
      <selection pane="bottomLeft" activeCell="B5" sqref="B5"/>
    </sheetView>
  </sheetViews>
  <sheetFormatPr defaultColWidth="9.140625" defaultRowHeight="15"/>
  <cols>
    <col min="1" max="1" width="22.57421875" style="34" customWidth="1"/>
    <col min="2" max="2" width="11.140625" style="34" customWidth="1"/>
    <col min="3" max="3" width="14.00390625" style="34" customWidth="1"/>
    <col min="4" max="4" width="11.8515625" style="34" customWidth="1"/>
    <col min="5" max="5" width="13.7109375" style="34" customWidth="1"/>
    <col min="6" max="6" width="11.7109375" style="34" customWidth="1"/>
    <col min="7" max="7" width="15.140625" style="34" customWidth="1"/>
    <col min="8" max="8" width="14.28125" style="34" customWidth="1"/>
    <col min="9" max="16384" width="9.140625" style="16" customWidth="1"/>
  </cols>
  <sheetData>
    <row r="1" spans="1:9" ht="45" customHeight="1">
      <c r="A1" s="58"/>
      <c r="B1" s="58"/>
      <c r="C1" s="58"/>
      <c r="D1" s="58"/>
      <c r="E1" s="58"/>
      <c r="F1" s="58"/>
      <c r="G1" s="58"/>
      <c r="H1" s="58"/>
      <c r="I1" s="63"/>
    </row>
    <row r="2" spans="1:9" ht="36">
      <c r="A2" s="193" t="s">
        <v>33</v>
      </c>
      <c r="B2" s="194"/>
      <c r="C2" s="194"/>
      <c r="D2" s="194"/>
      <c r="E2" s="194"/>
      <c r="F2" s="194"/>
      <c r="G2" s="194"/>
      <c r="H2" s="194"/>
      <c r="I2" s="63"/>
    </row>
    <row r="3" spans="1:9" ht="14.25">
      <c r="A3" s="71" t="s">
        <v>2</v>
      </c>
      <c r="B3" s="75" t="str">
        <f>'Rates Table (24-25)'!E2+1&amp;"-"&amp;MOD('Rates Table (24-25)'!E2+2,100)</f>
        <v>2024-25</v>
      </c>
      <c r="C3" s="71"/>
      <c r="D3" s="71"/>
      <c r="E3" s="71"/>
      <c r="F3" s="71"/>
      <c r="G3" s="71"/>
      <c r="H3" s="71"/>
      <c r="I3" s="63"/>
    </row>
    <row r="4" spans="1:9" ht="14.25">
      <c r="A4" s="71"/>
      <c r="B4" s="95"/>
      <c r="C4" s="94"/>
      <c r="D4" s="94"/>
      <c r="E4" s="72"/>
      <c r="F4" s="71"/>
      <c r="G4" s="71"/>
      <c r="H4" s="71"/>
      <c r="I4" s="63"/>
    </row>
    <row r="5" spans="1:9" ht="14.25">
      <c r="A5" s="71" t="s">
        <v>3</v>
      </c>
      <c r="B5" s="93"/>
      <c r="C5" s="72"/>
      <c r="D5" s="72"/>
      <c r="E5" s="71"/>
      <c r="F5" s="71"/>
      <c r="G5" s="71"/>
      <c r="H5" s="71"/>
      <c r="I5" s="63"/>
    </row>
    <row r="6" spans="1:9" ht="14.25">
      <c r="A6" s="71" t="s">
        <v>4</v>
      </c>
      <c r="B6" s="211"/>
      <c r="C6" s="212"/>
      <c r="D6" s="212"/>
      <c r="E6" s="213"/>
      <c r="F6" s="73"/>
      <c r="G6" s="71"/>
      <c r="H6" s="71"/>
      <c r="I6" s="63"/>
    </row>
    <row r="7" spans="1:9" ht="14.25">
      <c r="A7" s="72" t="s">
        <v>25</v>
      </c>
      <c r="B7" s="65"/>
      <c r="C7" s="71"/>
      <c r="D7" s="71"/>
      <c r="E7" s="71"/>
      <c r="F7" s="71"/>
      <c r="G7" s="71"/>
      <c r="H7" s="71"/>
      <c r="I7" s="64"/>
    </row>
    <row r="8" spans="1:9" ht="14.25">
      <c r="A8" s="71"/>
      <c r="B8" s="214"/>
      <c r="C8" s="214"/>
      <c r="D8" s="214"/>
      <c r="E8" s="214"/>
      <c r="F8" s="214"/>
      <c r="G8" s="214"/>
      <c r="H8" s="214"/>
      <c r="I8" s="63"/>
    </row>
    <row r="9" spans="1:9" ht="14.25">
      <c r="A9" s="215" t="s">
        <v>5</v>
      </c>
      <c r="B9" s="216"/>
      <c r="C9" s="216"/>
      <c r="D9" s="217"/>
      <c r="E9" s="76" t="str">
        <f>'Rates Table (24-25)'!E2&amp;"-"&amp;MOD('Rates Table (24-25)'!E2+1,100)</f>
        <v>2023-24</v>
      </c>
      <c r="F9" s="198" t="s">
        <v>599</v>
      </c>
      <c r="G9" s="198"/>
      <c r="H9" s="198"/>
      <c r="I9" s="22"/>
    </row>
    <row r="10" spans="1:9" ht="40.5" customHeight="1">
      <c r="A10" s="218"/>
      <c r="B10" s="219"/>
      <c r="C10" s="219"/>
      <c r="D10" s="220"/>
      <c r="E10" s="77" t="s">
        <v>31</v>
      </c>
      <c r="F10" s="77" t="s">
        <v>29</v>
      </c>
      <c r="G10" s="77" t="str">
        <f>"Remuneration for All Workers"</f>
        <v>Remuneration for All Workers</v>
      </c>
      <c r="H10" s="77" t="str">
        <f>"Apprentice Remuneration"</f>
        <v>Apprentice Remuneration</v>
      </c>
      <c r="I10" s="24"/>
    </row>
    <row r="11" spans="1:8" ht="14.25">
      <c r="A11" s="199"/>
      <c r="B11" s="200"/>
      <c r="C11" s="200"/>
      <c r="D11" s="201"/>
      <c r="E11" s="66"/>
      <c r="F11" s="67"/>
      <c r="G11" s="66"/>
      <c r="H11" s="66"/>
    </row>
    <row r="12" spans="1:8" ht="14.25">
      <c r="A12" s="196"/>
      <c r="B12" s="207"/>
      <c r="C12" s="207"/>
      <c r="D12" s="208"/>
      <c r="E12" s="68"/>
      <c r="F12" s="67"/>
      <c r="G12" s="68"/>
      <c r="H12" s="68"/>
    </row>
    <row r="13" spans="1:8" ht="14.25">
      <c r="A13" s="196"/>
      <c r="B13" s="207"/>
      <c r="C13" s="207"/>
      <c r="D13" s="208"/>
      <c r="E13" s="68"/>
      <c r="F13" s="67"/>
      <c r="G13" s="68"/>
      <c r="H13" s="68"/>
    </row>
    <row r="14" spans="1:8" ht="14.25">
      <c r="A14" s="196"/>
      <c r="B14" s="207"/>
      <c r="C14" s="207"/>
      <c r="D14" s="208"/>
      <c r="E14" s="68"/>
      <c r="F14" s="69"/>
      <c r="G14" s="68"/>
      <c r="H14" s="68"/>
    </row>
    <row r="15" spans="1:8" ht="14.25">
      <c r="A15" s="196"/>
      <c r="B15" s="207"/>
      <c r="C15" s="207"/>
      <c r="D15" s="208"/>
      <c r="E15" s="68"/>
      <c r="F15" s="69"/>
      <c r="G15" s="68"/>
      <c r="H15" s="68"/>
    </row>
    <row r="16" spans="1:8" ht="14.25">
      <c r="A16" s="196"/>
      <c r="B16" s="207"/>
      <c r="C16" s="207"/>
      <c r="D16" s="208"/>
      <c r="E16" s="68"/>
      <c r="F16" s="67"/>
      <c r="G16" s="68"/>
      <c r="H16" s="68"/>
    </row>
    <row r="17" spans="1:8" ht="14.25">
      <c r="A17" s="196"/>
      <c r="B17" s="196"/>
      <c r="C17" s="196"/>
      <c r="D17" s="197"/>
      <c r="E17" s="68"/>
      <c r="F17" s="67"/>
      <c r="G17" s="68"/>
      <c r="H17" s="68"/>
    </row>
    <row r="18" spans="1:8" ht="14.25">
      <c r="A18" s="196"/>
      <c r="B18" s="196"/>
      <c r="C18" s="196"/>
      <c r="D18" s="197"/>
      <c r="E18" s="68"/>
      <c r="F18" s="67"/>
      <c r="G18" s="68"/>
      <c r="H18" s="68"/>
    </row>
    <row r="19" spans="1:8" ht="14.25">
      <c r="A19" s="196"/>
      <c r="B19" s="196"/>
      <c r="C19" s="196"/>
      <c r="D19" s="197"/>
      <c r="E19" s="68"/>
      <c r="F19" s="69"/>
      <c r="G19" s="68"/>
      <c r="H19" s="68"/>
    </row>
    <row r="20" spans="1:8" ht="14.25">
      <c r="A20" s="209"/>
      <c r="B20" s="209"/>
      <c r="C20" s="209"/>
      <c r="D20" s="210"/>
      <c r="E20" s="70"/>
      <c r="F20" s="100"/>
      <c r="G20" s="70"/>
      <c r="H20" s="70"/>
    </row>
    <row r="21" spans="1:9" ht="14.25">
      <c r="A21" s="78" t="s">
        <v>6</v>
      </c>
      <c r="B21" s="79"/>
      <c r="C21" s="80"/>
      <c r="D21" s="80"/>
      <c r="E21" s="99">
        <f>SUM(E11:E20)</f>
        <v>0</v>
      </c>
      <c r="F21" s="81"/>
      <c r="G21" s="99">
        <f>SUM(G11:G20)</f>
        <v>0</v>
      </c>
      <c r="H21" s="99">
        <f>SUM(H11:H20)</f>
        <v>0</v>
      </c>
      <c r="I21" s="22"/>
    </row>
    <row r="22" spans="1:9" ht="14.25">
      <c r="A22" s="82" t="s">
        <v>1</v>
      </c>
      <c r="B22" s="74"/>
      <c r="C22" s="74"/>
      <c r="D22" s="74"/>
      <c r="E22" s="74"/>
      <c r="F22" s="74"/>
      <c r="G22" s="74"/>
      <c r="H22" s="74"/>
      <c r="I22" s="62"/>
    </row>
    <row r="23" spans="1:9" ht="14.25">
      <c r="A23" s="195" t="s">
        <v>7</v>
      </c>
      <c r="B23" s="195"/>
      <c r="C23" s="195"/>
      <c r="D23" s="195"/>
      <c r="E23" s="195"/>
      <c r="F23" s="195"/>
      <c r="G23" s="195"/>
      <c r="H23" s="195"/>
      <c r="I23" s="62"/>
    </row>
    <row r="24" spans="1:9" ht="14.25">
      <c r="A24" s="204"/>
      <c r="B24" s="204"/>
      <c r="C24" s="204"/>
      <c r="D24" s="204"/>
      <c r="E24" s="204"/>
      <c r="F24" s="204"/>
      <c r="G24" s="204"/>
      <c r="H24" s="204"/>
      <c r="I24" s="62"/>
    </row>
    <row r="25" spans="1:9" ht="14.25">
      <c r="A25" s="204" t="s">
        <v>56</v>
      </c>
      <c r="B25" s="204"/>
      <c r="C25" s="204"/>
      <c r="D25" s="204"/>
      <c r="E25" s="204"/>
      <c r="F25" s="204"/>
      <c r="G25" s="204"/>
      <c r="H25" s="204"/>
      <c r="I25" s="25"/>
    </row>
    <row r="26" spans="1:9" ht="15" customHeight="1">
      <c r="A26" s="205" t="s">
        <v>45</v>
      </c>
      <c r="B26" s="206"/>
      <c r="C26" s="206"/>
      <c r="D26" s="206"/>
      <c r="E26" s="206"/>
      <c r="F26" s="206"/>
      <c r="G26" s="206"/>
      <c r="H26" s="206"/>
      <c r="I26" s="62"/>
    </row>
    <row r="27" spans="1:9" ht="14.25">
      <c r="A27" s="202"/>
      <c r="B27" s="203"/>
      <c r="C27" s="203"/>
      <c r="D27" s="203"/>
      <c r="E27" s="203"/>
      <c r="F27" s="203"/>
      <c r="G27" s="203"/>
      <c r="H27" s="203"/>
      <c r="I27" s="25"/>
    </row>
  </sheetData>
  <sheetProtection password="E677" sheet="1" objects="1" scenarios="1" selectLockedCells="1"/>
  <protectedRanges>
    <protectedRange sqref="A11:H20" name="SawicData"/>
    <protectedRange sqref="B4:B6" name="EmployerData"/>
  </protectedRanges>
  <mergeCells count="21">
    <mergeCell ref="A15:D15"/>
    <mergeCell ref="A27:H27"/>
    <mergeCell ref="A24:H24"/>
    <mergeCell ref="A26:H26"/>
    <mergeCell ref="A19:D19"/>
    <mergeCell ref="A12:D12"/>
    <mergeCell ref="A13:D13"/>
    <mergeCell ref="A20:D20"/>
    <mergeCell ref="A25:H25"/>
    <mergeCell ref="A16:D16"/>
    <mergeCell ref="A14:D14"/>
    <mergeCell ref="A2:H2"/>
    <mergeCell ref="A23:H23"/>
    <mergeCell ref="A17:D17"/>
    <mergeCell ref="A18:D18"/>
    <mergeCell ref="F9:H9"/>
    <mergeCell ref="A11:D11"/>
    <mergeCell ref="B6:E6"/>
    <mergeCell ref="B8:E8"/>
    <mergeCell ref="F8:H8"/>
    <mergeCell ref="A9:D10"/>
  </mergeCells>
  <dataValidations count="11">
    <dataValidation type="whole" operator="greaterThanOrEqual" allowBlank="1" showInputMessage="1" showErrorMessage="1" promptTitle="Apprentice Remuneration" prompt="Enter Apprentice Remuneration for the location. Include zero if nil was paid. Refer to the &quot;Remuneration guide&quot; published on www.rtwsa.com for a definition of which payments are included in Apprentice Remuneration." errorTitle="Incorrect value" error="Please enter an amount &gt;= 0" sqref="H11">
      <formula1>0</formula1>
    </dataValidation>
    <dataValidation type="whole" operator="greaterThanOrEqual" allowBlank="1" showInputMessage="1" showErrorMessage="1" promptTitle="Remuneration" prompt="Enter total remuneration for the location. Include zero where nil remuneration was paid. Refer to the &quot;Remuneration guide&quot; published on www.rtwsa.com for a definition of which payments are included." errorTitle="Incorrect value" error="Please enter an amount &gt;= 0" sqref="G11">
      <formula1>0</formula1>
    </dataValidation>
    <dataValidation type="textLength" allowBlank="1" showInputMessage="1" showErrorMessage="1" promptTitle="Employer Number" prompt="Enter the 8 digit employer number shown on the premium calculation notice, industry rate schedule or remuneration return.&#10;Entry is optional and does not affect the calculations performed by the workbook." sqref="B5">
      <formula1>8</formula1>
      <formula2>8</formula2>
    </dataValidation>
    <dataValidation type="whole" operator="greaterThanOrEqual" allowBlank="1" showInputMessage="1" showErrorMessage="1" errorTitle="Incorrect value" error="Please enter an amount &gt;= 0" sqref="C21:D21 E12:E20 G12:H20">
      <formula1>0</formula1>
    </dataValidation>
    <dataValidation type="whole" allowBlank="1" showInputMessage="1" showErrorMessage="1" sqref="B22">
      <formula1>11100</formula1>
      <formula2>970000</formula2>
    </dataValidation>
    <dataValidation type="whole" operator="greaterThanOrEqual" allowBlank="1" showInputMessage="1" showErrorMessage="1" promptTitle="Claim Costs" prompt="Enter the Claim Costs from your claim summary report (available from the claims agent)" errorTitle="Incorrect value" error="Please enter an amount &gt;= 0" sqref="E11">
      <formula1>0</formula1>
    </dataValidation>
    <dataValidation type="textLength" allowBlank="1" showInputMessage="1" showErrorMessage="1" promptTitle="Employer Name" prompt="Enter the Employer's Name (maximum 60 characters).&#10;Entry is optional and does not affect the calculations performed by the workbook." sqref="B6:E6">
      <formula1>0</formula1>
      <formula2>60</formula2>
    </dataValidation>
    <dataValidation type="whole" operator="greaterThanOrEqual" allowBlank="1" showInputMessage="1" showErrorMessage="1" sqref="C22:H22">
      <formula1>0</formula1>
    </dataValidation>
    <dataValidation allowBlank="1" showInputMessage="1" showErrorMessage="1" promptTitle="Location" prompt="Enter a description or number to identify the location to which the SAIC applies. &#10;Entry is optional and does not affect the calculations performed by the workbook. If entered the location will be included on printed output." sqref="A11:D11"/>
    <dataValidation type="list" allowBlank="1" showInputMessage="1" showErrorMessage="1" sqref="F11:F20">
      <formula1>SawicCodes1718</formula1>
    </dataValidation>
    <dataValidation type="list" allowBlank="1" showInputMessage="1" showErrorMessage="1" promptTitle="First Full Year" prompt="Select &quot;Y&quot; if this is the first full year of the employer's registration, otherwise select &quot;N&quot; so that discounts and experience will be applied." sqref="B7">
      <formula1>FullYear1516</formula1>
    </dataValidation>
  </dataValidations>
  <hyperlinks>
    <hyperlink ref="A26" r:id="rId1" display="www.rtwsa.com/terms-and-conditions"/>
  </hyperlinks>
  <printOptions/>
  <pageMargins left="0.2362204724409449" right="0.2362204724409449" top="0.7480314960629921" bottom="0.7480314960629921" header="0.31496062992125984" footer="0.31496062992125984"/>
  <pageSetup horizontalDpi="600" verticalDpi="600" orientation="landscape" paperSize="9" scale="90" r:id="rId4"/>
  <headerFooter>
    <oddFooter>&amp;CPrinted &amp;D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A60"/>
  <sheetViews>
    <sheetView showGridLines="0" showZeros="0" zoomScalePageLayoutView="0" workbookViewId="0" topLeftCell="A1">
      <pane ySplit="6" topLeftCell="A7" activePane="bottomLeft" state="frozen"/>
      <selection pane="topLeft" activeCell="A1" sqref="A1"/>
      <selection pane="bottomLeft" activeCell="E24" sqref="E24"/>
    </sheetView>
  </sheetViews>
  <sheetFormatPr defaultColWidth="9.140625" defaultRowHeight="15"/>
  <cols>
    <col min="1" max="1" width="9.421875" style="15" customWidth="1"/>
    <col min="2" max="2" width="13.421875" style="15" customWidth="1"/>
    <col min="3" max="3" width="25.57421875" style="15" customWidth="1"/>
    <col min="4" max="4" width="16.421875" style="15" customWidth="1"/>
    <col min="5" max="5" width="15.00390625" style="15" customWidth="1"/>
    <col min="6" max="6" width="13.7109375" style="15" customWidth="1"/>
    <col min="7" max="7" width="14.8515625" style="15" customWidth="1"/>
    <col min="8" max="8" width="13.8515625" style="15" customWidth="1"/>
    <col min="9" max="9" width="16.00390625" style="15" customWidth="1"/>
    <col min="10" max="10" width="10.57421875" style="0" bestFit="1" customWidth="1"/>
    <col min="24" max="24" width="9.140625" style="15" customWidth="1"/>
    <col min="25" max="25" width="18.421875" style="15" customWidth="1"/>
    <col min="26" max="26" width="20.00390625" style="15" customWidth="1"/>
    <col min="27" max="27" width="9.140625" style="15" customWidth="1"/>
  </cols>
  <sheetData>
    <row r="1" spans="1:26" ht="45.75" customHeight="1">
      <c r="A1" s="148"/>
      <c r="B1" s="59"/>
      <c r="C1" s="59"/>
      <c r="D1" s="59"/>
      <c r="E1" s="59"/>
      <c r="F1" s="59"/>
      <c r="G1" s="59"/>
      <c r="H1" s="59"/>
      <c r="I1" s="59"/>
      <c r="J1" s="16"/>
      <c r="K1" s="16"/>
      <c r="L1" s="16"/>
      <c r="M1" s="16"/>
      <c r="Y1" s="17"/>
      <c r="Z1" s="17"/>
    </row>
    <row r="2" spans="1:26" ht="36">
      <c r="A2" s="221" t="s">
        <v>33</v>
      </c>
      <c r="B2" s="221"/>
      <c r="C2" s="221"/>
      <c r="D2" s="221"/>
      <c r="E2" s="221"/>
      <c r="F2" s="221"/>
      <c r="G2" s="221"/>
      <c r="H2" s="221"/>
      <c r="I2" s="221"/>
      <c r="J2" s="16"/>
      <c r="K2" s="16"/>
      <c r="L2" s="16"/>
      <c r="M2" s="16"/>
      <c r="Y2" s="17"/>
      <c r="Z2" s="17"/>
    </row>
    <row r="3" spans="1:13" ht="14.25">
      <c r="A3" s="234" t="str">
        <f>'Enter wages and costs (24-25)'!$A$5</f>
        <v>Employer Number</v>
      </c>
      <c r="B3" s="235"/>
      <c r="C3" s="149">
        <f>'Enter wages and costs (24-25)'!$B$5</f>
        <v>0</v>
      </c>
      <c r="D3" s="150" t="str">
        <f>'Enter wages and costs (24-25)'!$A$6</f>
        <v>Employer Name</v>
      </c>
      <c r="E3" s="151">
        <f>'Enter wages and costs (24-25)'!$B$6</f>
        <v>0</v>
      </c>
      <c r="F3" s="71"/>
      <c r="G3" s="71"/>
      <c r="H3" s="71"/>
      <c r="I3" s="71"/>
      <c r="J3" s="16"/>
      <c r="K3" s="16"/>
      <c r="L3" s="16"/>
      <c r="M3" s="16"/>
    </row>
    <row r="4" spans="1:13" ht="14.25">
      <c r="A4" s="242" t="str">
        <f>'Enter wages and costs (24-25)'!$A$3</f>
        <v>Premium Period</v>
      </c>
      <c r="B4" s="235"/>
      <c r="C4" s="78" t="str">
        <f>'Enter wages and costs (24-25)'!$B$3</f>
        <v>2024-25</v>
      </c>
      <c r="D4" s="150"/>
      <c r="E4" s="152">
        <f>'Enter wages and costs (24-25)'!$B$4</f>
        <v>0</v>
      </c>
      <c r="F4" s="71"/>
      <c r="G4" s="71"/>
      <c r="H4" s="71"/>
      <c r="I4" s="71"/>
      <c r="J4" s="16"/>
      <c r="K4" s="16"/>
      <c r="L4" s="16"/>
      <c r="M4" s="16"/>
    </row>
    <row r="5" spans="1:27" ht="30.75" customHeight="1">
      <c r="A5" s="236" t="s">
        <v>30</v>
      </c>
      <c r="B5" s="243" t="s">
        <v>5</v>
      </c>
      <c r="C5" s="244"/>
      <c r="D5" s="153" t="str">
        <f>'Enter wages and costs (24-25)'!E9</f>
        <v>2023-24</v>
      </c>
      <c r="E5" s="222" t="str">
        <f>'Enter wages and costs (24-25)'!F9</f>
        <v>Remuneration used to calculate Premium</v>
      </c>
      <c r="F5" s="223"/>
      <c r="G5" s="238" t="str">
        <f>"Industry Rate for 
"&amp;$C$4</f>
        <v>Industry Rate for 
2024-25</v>
      </c>
      <c r="H5" s="240" t="str">
        <f>"Base Premium (BP) for 
"&amp;$C$4</f>
        <v>Base Premium (BP) for 
2024-25</v>
      </c>
      <c r="I5" s="240" t="str">
        <f>"Apprentice Base Premium (ABP) for 
"&amp;$C$4</f>
        <v>Apprentice Base Premium (ABP) for 
2024-25</v>
      </c>
      <c r="J5" s="16"/>
      <c r="K5" s="16"/>
      <c r="L5" s="16"/>
      <c r="M5" s="16"/>
      <c r="V5" s="15"/>
      <c r="W5" s="15"/>
      <c r="Z5"/>
      <c r="AA5"/>
    </row>
    <row r="6" spans="1:25" s="19" customFormat="1" ht="28.5">
      <c r="A6" s="237"/>
      <c r="B6" s="245"/>
      <c r="C6" s="246"/>
      <c r="D6" s="154" t="str">
        <f>'Enter wages and costs (24-25)'!E10</f>
        <v>Claim Costs</v>
      </c>
      <c r="E6" s="77" t="str">
        <f>'Enter wages and costs (24-25)'!G10</f>
        <v>Remuneration for All Workers</v>
      </c>
      <c r="F6" s="155" t="str">
        <f>'Enter wages and costs (24-25)'!H10</f>
        <v>Apprentice Remuneration</v>
      </c>
      <c r="G6" s="239"/>
      <c r="H6" s="241"/>
      <c r="I6" s="241"/>
      <c r="J6" s="18"/>
      <c r="K6" s="18"/>
      <c r="L6" s="18"/>
      <c r="M6" s="18"/>
      <c r="V6" s="20"/>
      <c r="W6" s="20"/>
      <c r="X6" s="20"/>
      <c r="Y6" s="20"/>
    </row>
    <row r="7" spans="1:27" ht="14.25">
      <c r="A7" s="156">
        <f>'Enter wages and costs (24-25)'!F11</f>
        <v>0</v>
      </c>
      <c r="B7" s="226">
        <f>'Enter wages and costs (24-25)'!A11</f>
        <v>0</v>
      </c>
      <c r="C7" s="227"/>
      <c r="D7" s="157">
        <f>'Enter wages and costs (24-25)'!E11</f>
        <v>0</v>
      </c>
      <c r="E7" s="158">
        <f>'Enter wages and costs (24-25)'!G11</f>
        <v>0</v>
      </c>
      <c r="F7" s="159">
        <f>'Enter wages and costs (24-25)'!H11</f>
        <v>0</v>
      </c>
      <c r="G7" s="160">
        <f>SUMIF('Rates Table (24-25)'!$A$2:$A$603,LEFT($A7,6),'Rates Table (24-25)'!$C$2:$C$603)</f>
        <v>0</v>
      </c>
      <c r="H7" s="161">
        <f>E7*G7</f>
        <v>0</v>
      </c>
      <c r="I7" s="161">
        <f>F7*G7</f>
        <v>0</v>
      </c>
      <c r="J7" s="16"/>
      <c r="K7" s="16"/>
      <c r="L7" s="16"/>
      <c r="M7" s="16"/>
      <c r="V7" s="15"/>
      <c r="W7" s="15"/>
      <c r="Z7"/>
      <c r="AA7"/>
    </row>
    <row r="8" spans="1:27" ht="14.25">
      <c r="A8" s="156">
        <f>'Enter wages and costs (24-25)'!F12</f>
        <v>0</v>
      </c>
      <c r="B8" s="224">
        <f>'Enter wages and costs (24-25)'!A12</f>
        <v>0</v>
      </c>
      <c r="C8" s="225"/>
      <c r="D8" s="157">
        <f>'Enter wages and costs (24-25)'!E12</f>
        <v>0</v>
      </c>
      <c r="E8" s="162">
        <f>'Enter wages and costs (24-25)'!G12</f>
        <v>0</v>
      </c>
      <c r="F8" s="163">
        <f>'Enter wages and costs (24-25)'!H12</f>
        <v>0</v>
      </c>
      <c r="G8" s="164">
        <f>SUMIF('Rates Table (24-25)'!$A$2:$A$603,LEFT($A8,6),'Rates Table (24-25)'!$C$2:$C$603)</f>
        <v>0</v>
      </c>
      <c r="H8" s="165">
        <f aca="true" t="shared" si="0" ref="H8:H16">E8*G8</f>
        <v>0</v>
      </c>
      <c r="I8" s="165">
        <f aca="true" t="shared" si="1" ref="I8:I16">F8*G8</f>
        <v>0</v>
      </c>
      <c r="J8" s="16"/>
      <c r="K8" s="16"/>
      <c r="L8" s="16"/>
      <c r="M8" s="16"/>
      <c r="V8" s="15"/>
      <c r="W8" s="15"/>
      <c r="Z8"/>
      <c r="AA8"/>
    </row>
    <row r="9" spans="1:27" ht="14.25">
      <c r="A9" s="156">
        <f>'Enter wages and costs (24-25)'!F13</f>
        <v>0</v>
      </c>
      <c r="B9" s="224">
        <f>'Enter wages and costs (24-25)'!A13</f>
        <v>0</v>
      </c>
      <c r="C9" s="225"/>
      <c r="D9" s="157">
        <f>'Enter wages and costs (24-25)'!E13</f>
        <v>0</v>
      </c>
      <c r="E9" s="162">
        <f>'Enter wages and costs (24-25)'!G13</f>
        <v>0</v>
      </c>
      <c r="F9" s="163">
        <f>'Enter wages and costs (24-25)'!H13</f>
        <v>0</v>
      </c>
      <c r="G9" s="164">
        <f>SUMIF('Rates Table (24-25)'!$A$2:$A$603,LEFT($A9,6),'Rates Table (24-25)'!$C$2:$C$603)</f>
        <v>0</v>
      </c>
      <c r="H9" s="165">
        <f t="shared" si="0"/>
        <v>0</v>
      </c>
      <c r="I9" s="165">
        <f t="shared" si="1"/>
        <v>0</v>
      </c>
      <c r="J9" s="16"/>
      <c r="K9" s="16"/>
      <c r="L9" s="16"/>
      <c r="M9" s="16"/>
      <c r="V9" s="15"/>
      <c r="W9" s="15"/>
      <c r="Z9"/>
      <c r="AA9"/>
    </row>
    <row r="10" spans="1:27" ht="14.25">
      <c r="A10" s="156">
        <f>'Enter wages and costs (24-25)'!F14</f>
        <v>0</v>
      </c>
      <c r="B10" s="224">
        <f>'Enter wages and costs (24-25)'!A14</f>
        <v>0</v>
      </c>
      <c r="C10" s="225"/>
      <c r="D10" s="157">
        <f>'Enter wages and costs (24-25)'!E14</f>
        <v>0</v>
      </c>
      <c r="E10" s="162">
        <f>'Enter wages and costs (24-25)'!G14</f>
        <v>0</v>
      </c>
      <c r="F10" s="163">
        <f>'Enter wages and costs (24-25)'!H14</f>
        <v>0</v>
      </c>
      <c r="G10" s="164">
        <f>SUMIF('Rates Table (24-25)'!$A$2:$A$603,LEFT($A10,6),'Rates Table (24-25)'!$C$2:$C$603)</f>
        <v>0</v>
      </c>
      <c r="H10" s="165">
        <f t="shared" si="0"/>
        <v>0</v>
      </c>
      <c r="I10" s="165">
        <f t="shared" si="1"/>
        <v>0</v>
      </c>
      <c r="J10" s="16"/>
      <c r="K10" s="16"/>
      <c r="L10" s="16"/>
      <c r="M10" s="16"/>
      <c r="V10" s="15"/>
      <c r="W10" s="15"/>
      <c r="Z10"/>
      <c r="AA10"/>
    </row>
    <row r="11" spans="1:27" ht="14.25">
      <c r="A11" s="156">
        <f>'Enter wages and costs (24-25)'!F15</f>
        <v>0</v>
      </c>
      <c r="B11" s="224">
        <f>'Enter wages and costs (24-25)'!A15</f>
        <v>0</v>
      </c>
      <c r="C11" s="225"/>
      <c r="D11" s="157">
        <f>'Enter wages and costs (24-25)'!E15</f>
        <v>0</v>
      </c>
      <c r="E11" s="162">
        <f>'Enter wages and costs (24-25)'!G15</f>
        <v>0</v>
      </c>
      <c r="F11" s="163">
        <f>'Enter wages and costs (24-25)'!H15</f>
        <v>0</v>
      </c>
      <c r="G11" s="164">
        <f>SUMIF('Rates Table (24-25)'!$A$2:$A$603,LEFT($A11,6),'Rates Table (24-25)'!$C$2:$C$603)</f>
        <v>0</v>
      </c>
      <c r="H11" s="165">
        <f t="shared" si="0"/>
        <v>0</v>
      </c>
      <c r="I11" s="165">
        <f t="shared" si="1"/>
        <v>0</v>
      </c>
      <c r="J11" s="16"/>
      <c r="K11" s="16"/>
      <c r="L11" s="16"/>
      <c r="M11" s="16"/>
      <c r="V11" s="15"/>
      <c r="W11" s="15"/>
      <c r="Z11"/>
      <c r="AA11"/>
    </row>
    <row r="12" spans="1:27" ht="14.25">
      <c r="A12" s="156">
        <f>'Enter wages and costs (24-25)'!F16</f>
        <v>0</v>
      </c>
      <c r="B12" s="224">
        <f>'Enter wages and costs (24-25)'!A16</f>
        <v>0</v>
      </c>
      <c r="C12" s="225"/>
      <c r="D12" s="157">
        <f>'Enter wages and costs (24-25)'!E16</f>
        <v>0</v>
      </c>
      <c r="E12" s="162">
        <f>'Enter wages and costs (24-25)'!G16</f>
        <v>0</v>
      </c>
      <c r="F12" s="163">
        <f>'Enter wages and costs (24-25)'!H16</f>
        <v>0</v>
      </c>
      <c r="G12" s="164">
        <f>SUMIF('Rates Table (24-25)'!$A$2:$A$603,LEFT($A12,6),'Rates Table (24-25)'!$C$2:$C$603)</f>
        <v>0</v>
      </c>
      <c r="H12" s="165">
        <f t="shared" si="0"/>
        <v>0</v>
      </c>
      <c r="I12" s="165">
        <f t="shared" si="1"/>
        <v>0</v>
      </c>
      <c r="J12" s="16"/>
      <c r="K12" s="16"/>
      <c r="L12" s="16"/>
      <c r="M12" s="16"/>
      <c r="V12" s="15"/>
      <c r="W12" s="15"/>
      <c r="Z12"/>
      <c r="AA12"/>
    </row>
    <row r="13" spans="1:27" ht="14.25">
      <c r="A13" s="156">
        <f>'Enter wages and costs (24-25)'!F17</f>
        <v>0</v>
      </c>
      <c r="B13" s="224">
        <f>'Enter wages and costs (24-25)'!A17</f>
        <v>0</v>
      </c>
      <c r="C13" s="225"/>
      <c r="D13" s="157">
        <f>'Enter wages and costs (24-25)'!E17</f>
        <v>0</v>
      </c>
      <c r="E13" s="162">
        <f>'Enter wages and costs (24-25)'!G17</f>
        <v>0</v>
      </c>
      <c r="F13" s="163">
        <f>'Enter wages and costs (24-25)'!H17</f>
        <v>0</v>
      </c>
      <c r="G13" s="164">
        <f>SUMIF('Rates Table (24-25)'!$A$2:$A$603,LEFT($A13,6),'Rates Table (24-25)'!$C$2:$C$603)</f>
        <v>0</v>
      </c>
      <c r="H13" s="165">
        <f t="shared" si="0"/>
        <v>0</v>
      </c>
      <c r="I13" s="165">
        <f t="shared" si="1"/>
        <v>0</v>
      </c>
      <c r="J13" s="16"/>
      <c r="K13" s="16"/>
      <c r="L13" s="16"/>
      <c r="M13" s="16"/>
      <c r="V13" s="15"/>
      <c r="W13" s="15"/>
      <c r="Z13"/>
      <c r="AA13"/>
    </row>
    <row r="14" spans="1:27" ht="14.25">
      <c r="A14" s="156">
        <f>'Enter wages and costs (24-25)'!F18</f>
        <v>0</v>
      </c>
      <c r="B14" s="224">
        <f>'Enter wages and costs (24-25)'!A18</f>
        <v>0</v>
      </c>
      <c r="C14" s="225"/>
      <c r="D14" s="157">
        <f>'Enter wages and costs (24-25)'!E18</f>
        <v>0</v>
      </c>
      <c r="E14" s="162">
        <f>'Enter wages and costs (24-25)'!G18</f>
        <v>0</v>
      </c>
      <c r="F14" s="163">
        <f>'Enter wages and costs (24-25)'!H18</f>
        <v>0</v>
      </c>
      <c r="G14" s="164">
        <f>SUMIF('Rates Table (24-25)'!$A$2:$A$603,LEFT($A14,6),'Rates Table (24-25)'!$C$2:$C$603)</f>
        <v>0</v>
      </c>
      <c r="H14" s="165">
        <f t="shared" si="0"/>
        <v>0</v>
      </c>
      <c r="I14" s="165">
        <f t="shared" si="1"/>
        <v>0</v>
      </c>
      <c r="J14" s="16"/>
      <c r="K14" s="16"/>
      <c r="L14" s="16"/>
      <c r="M14" s="16"/>
      <c r="V14" s="15"/>
      <c r="W14" s="15"/>
      <c r="Z14"/>
      <c r="AA14"/>
    </row>
    <row r="15" spans="1:27" ht="14.25">
      <c r="A15" s="156">
        <f>'Enter wages and costs (24-25)'!F19</f>
        <v>0</v>
      </c>
      <c r="B15" s="224">
        <f>'Enter wages and costs (24-25)'!A19</f>
        <v>0</v>
      </c>
      <c r="C15" s="225"/>
      <c r="D15" s="157">
        <f>'Enter wages and costs (24-25)'!E19</f>
        <v>0</v>
      </c>
      <c r="E15" s="162">
        <f>'Enter wages and costs (24-25)'!G19</f>
        <v>0</v>
      </c>
      <c r="F15" s="163">
        <f>'Enter wages and costs (24-25)'!H19</f>
        <v>0</v>
      </c>
      <c r="G15" s="164">
        <f>SUMIF('Rates Table (24-25)'!$A$2:$A$603,LEFT($A15,6),'Rates Table (24-25)'!$C$2:$C$603)</f>
        <v>0</v>
      </c>
      <c r="H15" s="165">
        <f t="shared" si="0"/>
        <v>0</v>
      </c>
      <c r="I15" s="165">
        <f t="shared" si="1"/>
        <v>0</v>
      </c>
      <c r="J15" s="16"/>
      <c r="K15" s="16"/>
      <c r="L15" s="16"/>
      <c r="M15" s="16"/>
      <c r="V15" s="15"/>
      <c r="W15" s="15"/>
      <c r="Z15"/>
      <c r="AA15"/>
    </row>
    <row r="16" spans="1:27" ht="14.25">
      <c r="A16" s="156">
        <f>'Enter wages and costs (24-25)'!F20</f>
        <v>0</v>
      </c>
      <c r="B16" s="224">
        <f>'Enter wages and costs (24-25)'!A20</f>
        <v>0</v>
      </c>
      <c r="C16" s="225"/>
      <c r="D16" s="157">
        <f>'Enter wages and costs (24-25)'!E20</f>
        <v>0</v>
      </c>
      <c r="E16" s="162">
        <f>'Enter wages and costs (24-25)'!G20</f>
        <v>0</v>
      </c>
      <c r="F16" s="163">
        <f>'Enter wages and costs (24-25)'!H20</f>
        <v>0</v>
      </c>
      <c r="G16" s="164">
        <f>SUMIF('Rates Table (24-25)'!$A$2:$A$603,LEFT($A16,6),'Rates Table (24-25)'!$C$2:$C$603)</f>
        <v>0</v>
      </c>
      <c r="H16" s="165">
        <f t="shared" si="0"/>
        <v>0</v>
      </c>
      <c r="I16" s="165">
        <f t="shared" si="1"/>
        <v>0</v>
      </c>
      <c r="J16" s="16"/>
      <c r="K16" s="16"/>
      <c r="L16" s="16"/>
      <c r="M16" s="16"/>
      <c r="V16" s="15"/>
      <c r="W16" s="15"/>
      <c r="Z16"/>
      <c r="AA16"/>
    </row>
    <row r="17" spans="1:27" ht="14.25">
      <c r="A17" s="166"/>
      <c r="B17" s="167"/>
      <c r="C17" s="168"/>
      <c r="D17" s="169">
        <f>SUM(D7:D16)</f>
        <v>0</v>
      </c>
      <c r="E17" s="169">
        <f>SUM(E7:E16)</f>
        <v>0</v>
      </c>
      <c r="F17" s="170">
        <f>SUM(F7:F16)</f>
        <v>0</v>
      </c>
      <c r="G17" s="171"/>
      <c r="H17" s="172">
        <f>SUM(H7:H16)</f>
        <v>0</v>
      </c>
      <c r="I17" s="172">
        <f>SUM(I7:I16)</f>
        <v>0</v>
      </c>
      <c r="J17" s="16"/>
      <c r="K17" s="16"/>
      <c r="L17" s="16"/>
      <c r="M17" s="16"/>
      <c r="X17"/>
      <c r="Y17"/>
      <c r="Z17"/>
      <c r="AA17"/>
    </row>
    <row r="18" spans="1:27" ht="14.25">
      <c r="A18" s="173"/>
      <c r="B18" s="174"/>
      <c r="C18" s="174"/>
      <c r="D18" s="174"/>
      <c r="E18" s="174"/>
      <c r="F18" s="174"/>
      <c r="G18" s="174"/>
      <c r="H18" s="175"/>
      <c r="I18" s="175"/>
      <c r="J18" s="16"/>
      <c r="K18" s="16"/>
      <c r="L18" s="16"/>
      <c r="M18" s="16"/>
      <c r="X18"/>
      <c r="Y18"/>
      <c r="Z18"/>
      <c r="AA18"/>
    </row>
    <row r="19" spans="1:27" ht="14.25">
      <c r="A19" s="176" t="s">
        <v>17</v>
      </c>
      <c r="B19" s="177"/>
      <c r="C19" s="177"/>
      <c r="D19" s="178"/>
      <c r="E19" s="179"/>
      <c r="F19" s="180"/>
      <c r="G19" s="180"/>
      <c r="H19" s="180"/>
      <c r="I19" s="180"/>
      <c r="J19" s="16"/>
      <c r="K19" s="16"/>
      <c r="L19" s="16"/>
      <c r="M19" s="16"/>
      <c r="X19"/>
      <c r="Y19"/>
      <c r="Z19"/>
      <c r="AA19"/>
    </row>
    <row r="20" spans="1:27" ht="14.25">
      <c r="A20" s="181" t="s">
        <v>26</v>
      </c>
      <c r="B20" s="182"/>
      <c r="C20" s="182"/>
      <c r="D20" s="182"/>
      <c r="E20" s="183">
        <f>H17</f>
        <v>0</v>
      </c>
      <c r="F20" s="184"/>
      <c r="G20" s="184"/>
      <c r="H20" s="71"/>
      <c r="I20" s="71"/>
      <c r="J20" s="21"/>
      <c r="K20" s="16"/>
      <c r="L20" s="16"/>
      <c r="M20" s="16"/>
      <c r="X20"/>
      <c r="Y20"/>
      <c r="Z20"/>
      <c r="AA20"/>
    </row>
    <row r="21" spans="1:27" ht="14.25">
      <c r="A21" s="185" t="s">
        <v>57</v>
      </c>
      <c r="B21" s="71"/>
      <c r="C21" s="71"/>
      <c r="D21" s="71"/>
      <c r="E21" s="186">
        <f ca="1">IF('Enter wages and costs (24-25)'!$B$7="Y",0,-(OFFSET('Rates Table (24-25)'!$I$2,MATCH($E$20,'Rates Table (24-25)'!$I$2:$I$7,-1)-1,1)*$E$20))</f>
        <v>0</v>
      </c>
      <c r="F21" s="71"/>
      <c r="G21" s="71"/>
      <c r="H21" s="71"/>
      <c r="I21" s="71"/>
      <c r="J21" s="16"/>
      <c r="K21" s="16"/>
      <c r="L21" s="16"/>
      <c r="M21" s="16"/>
      <c r="X21"/>
      <c r="Y21"/>
      <c r="Z21"/>
      <c r="AA21"/>
    </row>
    <row r="22" spans="1:27" ht="14.25">
      <c r="A22" s="185" t="s">
        <v>58</v>
      </c>
      <c r="B22" s="71"/>
      <c r="C22" s="71"/>
      <c r="D22" s="71"/>
      <c r="E22" s="186">
        <f>IF('Enter wages and costs (24-25)'!$B$7="Y",0,IF(D17&gt;ABS(3*E21),ABS(3*E21),D17))</f>
        <v>0</v>
      </c>
      <c r="F22" s="71"/>
      <c r="G22" s="71"/>
      <c r="H22" s="71"/>
      <c r="I22" s="71"/>
      <c r="J22" s="16"/>
      <c r="K22" s="16"/>
      <c r="L22" s="16"/>
      <c r="M22" s="16"/>
      <c r="X22"/>
      <c r="Y22"/>
      <c r="Z22"/>
      <c r="AA22"/>
    </row>
    <row r="23" spans="1:27" ht="14.25">
      <c r="A23" s="187" t="s">
        <v>59</v>
      </c>
      <c r="B23" s="188"/>
      <c r="C23" s="188"/>
      <c r="D23" s="189"/>
      <c r="E23" s="190">
        <f>-$I$17</f>
        <v>0</v>
      </c>
      <c r="F23" s="184"/>
      <c r="G23" s="184"/>
      <c r="H23" s="71"/>
      <c r="I23" s="71"/>
      <c r="J23" s="16"/>
      <c r="K23" s="16"/>
      <c r="L23" s="16"/>
      <c r="M23" s="16"/>
      <c r="X23"/>
      <c r="Y23"/>
      <c r="Z23"/>
      <c r="AA23"/>
    </row>
    <row r="24" spans="1:27" ht="14.25">
      <c r="A24" s="176" t="s">
        <v>18</v>
      </c>
      <c r="B24" s="177"/>
      <c r="C24" s="177"/>
      <c r="D24" s="191"/>
      <c r="E24" s="192">
        <f>INT(IF(SUM($E$20:$E$23)&lt;'Rates Table (24-25)'!$N$2,'Rates Table (24-25)'!$N$2,SUM($E$20:$E$23)))</f>
        <v>200</v>
      </c>
      <c r="F24" s="184" t="str">
        <f>IF(SUM($E$20:$E$23)&lt;'Rates Table (24-25)'!$N$2,"Minimum Premium applied.","")</f>
        <v>Minimum Premium applied.</v>
      </c>
      <c r="G24" s="184"/>
      <c r="H24" s="71"/>
      <c r="I24" s="71"/>
      <c r="J24" s="16"/>
      <c r="K24" s="16"/>
      <c r="L24" s="16"/>
      <c r="M24" s="16"/>
      <c r="X24"/>
      <c r="Y24"/>
      <c r="Z24"/>
      <c r="AA24"/>
    </row>
    <row r="25" spans="1:27" ht="14.25">
      <c r="A25" s="173"/>
      <c r="B25" s="180"/>
      <c r="C25" s="180"/>
      <c r="D25" s="71"/>
      <c r="E25" s="80"/>
      <c r="F25" s="184"/>
      <c r="G25" s="184"/>
      <c r="H25" s="71"/>
      <c r="I25" s="71"/>
      <c r="J25" s="16"/>
      <c r="K25" s="16"/>
      <c r="L25" s="16"/>
      <c r="M25" s="16"/>
      <c r="X25"/>
      <c r="Y25"/>
      <c r="Z25"/>
      <c r="AA25"/>
    </row>
    <row r="26" spans="1:27" ht="15" customHeight="1">
      <c r="A26" s="232" t="s">
        <v>47</v>
      </c>
      <c r="B26" s="232"/>
      <c r="C26" s="232"/>
      <c r="D26" s="232"/>
      <c r="E26" s="232"/>
      <c r="F26" s="232"/>
      <c r="G26" s="232"/>
      <c r="H26" s="232"/>
      <c r="I26" s="232"/>
      <c r="J26" s="16"/>
      <c r="K26" s="16"/>
      <c r="L26" s="16"/>
      <c r="M26" s="16"/>
      <c r="X26"/>
      <c r="Y26"/>
      <c r="Z26"/>
      <c r="AA26"/>
    </row>
    <row r="27" spans="1:27" ht="15" customHeight="1">
      <c r="A27" s="229" t="s">
        <v>48</v>
      </c>
      <c r="B27" s="229"/>
      <c r="C27" s="229"/>
      <c r="D27" s="229"/>
      <c r="E27" s="229"/>
      <c r="F27" s="229"/>
      <c r="G27" s="229"/>
      <c r="H27" s="229"/>
      <c r="I27" s="229"/>
      <c r="J27" s="16"/>
      <c r="K27" s="16"/>
      <c r="L27" s="16"/>
      <c r="M27" s="16"/>
      <c r="X27"/>
      <c r="Y27"/>
      <c r="Z27"/>
      <c r="AA27"/>
    </row>
    <row r="28" spans="1:27" ht="15" customHeight="1">
      <c r="A28" s="229" t="s">
        <v>49</v>
      </c>
      <c r="B28" s="229"/>
      <c r="C28" s="229"/>
      <c r="D28" s="229"/>
      <c r="E28" s="229"/>
      <c r="F28" s="229"/>
      <c r="G28" s="229"/>
      <c r="H28" s="229"/>
      <c r="I28" s="229"/>
      <c r="J28" s="16"/>
      <c r="K28" s="16"/>
      <c r="L28" s="16"/>
      <c r="M28" s="16"/>
      <c r="X28"/>
      <c r="Y28"/>
      <c r="Z28"/>
      <c r="AA28"/>
    </row>
    <row r="29" spans="1:27" ht="15" customHeight="1">
      <c r="A29" s="229" t="s">
        <v>50</v>
      </c>
      <c r="B29" s="229"/>
      <c r="C29" s="229"/>
      <c r="D29" s="229"/>
      <c r="E29" s="229"/>
      <c r="F29" s="229"/>
      <c r="G29" s="229"/>
      <c r="H29" s="229"/>
      <c r="I29" s="229"/>
      <c r="J29" s="16"/>
      <c r="K29" s="16"/>
      <c r="L29" s="16"/>
      <c r="M29" s="16"/>
      <c r="X29"/>
      <c r="Y29"/>
      <c r="Z29"/>
      <c r="AA29"/>
    </row>
    <row r="30" spans="1:27" ht="15" customHeight="1">
      <c r="A30" s="229" t="s">
        <v>51</v>
      </c>
      <c r="B30" s="229"/>
      <c r="C30" s="229"/>
      <c r="D30" s="229"/>
      <c r="E30" s="229"/>
      <c r="F30" s="229"/>
      <c r="G30" s="229"/>
      <c r="H30" s="229"/>
      <c r="I30" s="229"/>
      <c r="J30" s="16"/>
      <c r="K30" s="16"/>
      <c r="L30" s="16"/>
      <c r="M30" s="16"/>
      <c r="X30"/>
      <c r="Y30"/>
      <c r="Z30"/>
      <c r="AA30"/>
    </row>
    <row r="31" spans="1:27" ht="15" customHeight="1">
      <c r="A31" s="229" t="s">
        <v>52</v>
      </c>
      <c r="B31" s="229"/>
      <c r="C31" s="229"/>
      <c r="D31" s="229"/>
      <c r="E31" s="229"/>
      <c r="F31" s="229"/>
      <c r="G31" s="229"/>
      <c r="H31" s="229"/>
      <c r="I31" s="229"/>
      <c r="J31" s="16"/>
      <c r="K31" s="16"/>
      <c r="L31" s="16"/>
      <c r="M31" s="16"/>
      <c r="X31"/>
      <c r="Y31"/>
      <c r="Z31"/>
      <c r="AA31"/>
    </row>
    <row r="32" spans="1:27" ht="15" customHeight="1">
      <c r="A32" s="229" t="s">
        <v>53</v>
      </c>
      <c r="B32" s="229"/>
      <c r="C32" s="229"/>
      <c r="D32" s="229"/>
      <c r="E32" s="229"/>
      <c r="F32" s="229"/>
      <c r="G32" s="229"/>
      <c r="H32" s="229"/>
      <c r="I32" s="229"/>
      <c r="J32" s="16"/>
      <c r="K32" s="16"/>
      <c r="L32" s="16"/>
      <c r="M32" s="16"/>
      <c r="X32"/>
      <c r="Y32"/>
      <c r="Z32"/>
      <c r="AA32"/>
    </row>
    <row r="33" spans="1:27" ht="27" customHeight="1">
      <c r="A33" s="205" t="s">
        <v>54</v>
      </c>
      <c r="B33" s="206"/>
      <c r="C33" s="206"/>
      <c r="D33" s="206"/>
      <c r="E33" s="206"/>
      <c r="F33" s="206"/>
      <c r="G33" s="206"/>
      <c r="H33" s="206"/>
      <c r="I33" s="206"/>
      <c r="J33" s="16"/>
      <c r="K33" s="16"/>
      <c r="L33" s="16"/>
      <c r="M33" s="16"/>
      <c r="X33"/>
      <c r="Y33"/>
      <c r="Z33"/>
      <c r="AA33"/>
    </row>
    <row r="34" spans="1:27" ht="14.25">
      <c r="A34" s="229"/>
      <c r="B34" s="229"/>
      <c r="C34" s="229"/>
      <c r="D34" s="229"/>
      <c r="E34" s="229"/>
      <c r="F34" s="229"/>
      <c r="G34" s="229"/>
      <c r="H34" s="229"/>
      <c r="I34" s="229"/>
      <c r="J34" s="16"/>
      <c r="K34" s="16"/>
      <c r="L34" s="16"/>
      <c r="M34" s="16"/>
      <c r="X34"/>
      <c r="Y34"/>
      <c r="Z34"/>
      <c r="AA34"/>
    </row>
    <row r="35" spans="1:27" ht="15" customHeight="1">
      <c r="A35" s="232" t="s">
        <v>1</v>
      </c>
      <c r="B35" s="232"/>
      <c r="C35" s="232"/>
      <c r="D35" s="232"/>
      <c r="E35" s="232"/>
      <c r="F35" s="232"/>
      <c r="G35" s="232"/>
      <c r="H35" s="232"/>
      <c r="I35" s="232"/>
      <c r="J35" s="16"/>
      <c r="K35" s="16"/>
      <c r="L35" s="16"/>
      <c r="M35" s="16"/>
      <c r="X35"/>
      <c r="Y35"/>
      <c r="Z35"/>
      <c r="AA35"/>
    </row>
    <row r="36" spans="1:27" ht="15" customHeight="1">
      <c r="A36" s="229" t="s">
        <v>7</v>
      </c>
      <c r="B36" s="229"/>
      <c r="C36" s="229"/>
      <c r="D36" s="229"/>
      <c r="E36" s="229"/>
      <c r="F36" s="229"/>
      <c r="G36" s="229"/>
      <c r="H36" s="229"/>
      <c r="I36" s="229"/>
      <c r="J36" s="16"/>
      <c r="K36" s="16"/>
      <c r="L36" s="16"/>
      <c r="M36" s="16"/>
      <c r="X36"/>
      <c r="Y36"/>
      <c r="Z36"/>
      <c r="AA36"/>
    </row>
    <row r="37" spans="1:27" ht="14.25">
      <c r="A37" s="229" t="s">
        <v>55</v>
      </c>
      <c r="B37" s="229"/>
      <c r="C37" s="229"/>
      <c r="D37" s="229"/>
      <c r="E37" s="229"/>
      <c r="F37" s="229"/>
      <c r="G37" s="229"/>
      <c r="H37" s="229"/>
      <c r="I37" s="229"/>
      <c r="J37" s="16"/>
      <c r="K37" s="16"/>
      <c r="L37" s="16"/>
      <c r="M37" s="16"/>
      <c r="X37"/>
      <c r="Y37"/>
      <c r="Z37"/>
      <c r="AA37"/>
    </row>
    <row r="38" spans="1:27" ht="15" customHeight="1">
      <c r="A38" s="205" t="s">
        <v>45</v>
      </c>
      <c r="B38" s="206"/>
      <c r="C38" s="206"/>
      <c r="D38" s="206"/>
      <c r="E38" s="206"/>
      <c r="F38" s="206"/>
      <c r="G38" s="206"/>
      <c r="H38" s="206"/>
      <c r="I38" s="206"/>
      <c r="J38" s="16"/>
      <c r="K38" s="16"/>
      <c r="L38" s="16"/>
      <c r="M38" s="16"/>
      <c r="X38"/>
      <c r="Y38"/>
      <c r="Z38"/>
      <c r="AA38"/>
    </row>
    <row r="39" spans="1:27" ht="3.75" customHeight="1">
      <c r="A39" s="230"/>
      <c r="B39" s="231"/>
      <c r="C39" s="231"/>
      <c r="D39" s="231"/>
      <c r="E39" s="231"/>
      <c r="F39" s="231"/>
      <c r="G39" s="231"/>
      <c r="H39" s="231"/>
      <c r="I39" s="231"/>
      <c r="J39" s="16"/>
      <c r="K39" s="16"/>
      <c r="L39" s="16"/>
      <c r="M39" s="16"/>
      <c r="X39"/>
      <c r="Y39"/>
      <c r="Z39"/>
      <c r="AA39"/>
    </row>
    <row r="40" spans="1:27" ht="14.25">
      <c r="A40" s="233"/>
      <c r="B40" s="233"/>
      <c r="C40" s="233"/>
      <c r="D40" s="233"/>
      <c r="E40" s="233"/>
      <c r="F40" s="233"/>
      <c r="G40" s="233"/>
      <c r="H40" s="233"/>
      <c r="I40" s="233"/>
      <c r="J40" s="16"/>
      <c r="K40" s="16"/>
      <c r="L40" s="16"/>
      <c r="M40" s="16"/>
      <c r="X40"/>
      <c r="Y40"/>
      <c r="Z40"/>
      <c r="AA40"/>
    </row>
    <row r="41" spans="1:27" ht="14.25">
      <c r="A41" s="233"/>
      <c r="B41" s="233"/>
      <c r="C41" s="233"/>
      <c r="D41" s="233"/>
      <c r="E41" s="233"/>
      <c r="F41" s="233"/>
      <c r="G41" s="233"/>
      <c r="H41" s="233"/>
      <c r="I41" s="233"/>
      <c r="J41" s="16"/>
      <c r="K41" s="16"/>
      <c r="L41" s="16"/>
      <c r="M41" s="16"/>
      <c r="X41"/>
      <c r="Y41"/>
      <c r="Z41"/>
      <c r="AA41"/>
    </row>
    <row r="42" spans="1:27" ht="14.25">
      <c r="A42" s="233"/>
      <c r="B42" s="233"/>
      <c r="C42" s="233"/>
      <c r="D42" s="233"/>
      <c r="E42" s="233"/>
      <c r="F42" s="233"/>
      <c r="G42" s="233"/>
      <c r="H42" s="233"/>
      <c r="I42" s="233"/>
      <c r="J42" s="16"/>
      <c r="K42" s="16"/>
      <c r="L42" s="16"/>
      <c r="M42" s="16"/>
      <c r="X42"/>
      <c r="Y42"/>
      <c r="Z42"/>
      <c r="AA42"/>
    </row>
    <row r="43" spans="1:27" ht="14.25">
      <c r="A43" s="233"/>
      <c r="B43" s="233"/>
      <c r="C43" s="233"/>
      <c r="D43" s="233"/>
      <c r="E43" s="233"/>
      <c r="F43" s="233"/>
      <c r="G43" s="233"/>
      <c r="H43" s="233"/>
      <c r="I43" s="233"/>
      <c r="J43" s="16"/>
      <c r="K43" s="16"/>
      <c r="L43" s="16"/>
      <c r="M43" s="16"/>
      <c r="X43"/>
      <c r="Y43"/>
      <c r="Z43"/>
      <c r="AA43"/>
    </row>
    <row r="44" spans="1:27" ht="14.25">
      <c r="A44" s="233"/>
      <c r="B44" s="233"/>
      <c r="C44" s="233"/>
      <c r="D44" s="233"/>
      <c r="E44" s="233"/>
      <c r="F44" s="233"/>
      <c r="G44" s="233"/>
      <c r="H44" s="233"/>
      <c r="I44" s="233"/>
      <c r="J44" s="16"/>
      <c r="K44" s="16"/>
      <c r="L44" s="16"/>
      <c r="M44" s="16"/>
      <c r="X44"/>
      <c r="Y44"/>
      <c r="Z44"/>
      <c r="AA44"/>
    </row>
    <row r="45" spans="1:27" ht="14.25">
      <c r="A45" s="233"/>
      <c r="B45" s="233"/>
      <c r="C45" s="233"/>
      <c r="D45" s="233"/>
      <c r="E45" s="233"/>
      <c r="F45" s="233"/>
      <c r="G45" s="233"/>
      <c r="H45" s="233"/>
      <c r="I45" s="233"/>
      <c r="J45" s="16"/>
      <c r="K45" s="16"/>
      <c r="L45" s="16"/>
      <c r="M45" s="16"/>
      <c r="X45"/>
      <c r="Y45"/>
      <c r="Z45"/>
      <c r="AA45"/>
    </row>
    <row r="46" spans="1:27" ht="14.25">
      <c r="A46" s="233"/>
      <c r="B46" s="233"/>
      <c r="C46" s="233"/>
      <c r="D46" s="233"/>
      <c r="E46" s="233"/>
      <c r="F46" s="233"/>
      <c r="G46" s="233"/>
      <c r="H46" s="233"/>
      <c r="I46" s="233"/>
      <c r="J46" s="16"/>
      <c r="K46" s="16"/>
      <c r="L46" s="16"/>
      <c r="M46" s="16"/>
      <c r="X46"/>
      <c r="Y46"/>
      <c r="Z46"/>
      <c r="AA46"/>
    </row>
    <row r="47" spans="1:27" ht="14.25">
      <c r="A47" s="233"/>
      <c r="B47" s="233"/>
      <c r="C47" s="233"/>
      <c r="D47" s="233"/>
      <c r="E47" s="233"/>
      <c r="F47" s="233"/>
      <c r="G47" s="233"/>
      <c r="H47" s="233"/>
      <c r="I47" s="233"/>
      <c r="J47" s="16"/>
      <c r="K47" s="16"/>
      <c r="L47" s="16"/>
      <c r="M47" s="16"/>
      <c r="X47"/>
      <c r="Y47"/>
      <c r="Z47"/>
      <c r="AA47"/>
    </row>
    <row r="48" spans="1:27" ht="14.25">
      <c r="A48" s="233"/>
      <c r="B48" s="233"/>
      <c r="C48" s="233"/>
      <c r="D48" s="233"/>
      <c r="E48" s="233"/>
      <c r="F48" s="233"/>
      <c r="G48" s="233"/>
      <c r="H48" s="233"/>
      <c r="I48" s="233"/>
      <c r="J48" s="16"/>
      <c r="K48" s="16"/>
      <c r="L48" s="16"/>
      <c r="M48" s="16"/>
      <c r="X48"/>
      <c r="Y48"/>
      <c r="Z48"/>
      <c r="AA48"/>
    </row>
    <row r="49" spans="1:27" ht="14.25">
      <c r="A49" s="233"/>
      <c r="B49" s="233"/>
      <c r="C49" s="233"/>
      <c r="D49" s="233"/>
      <c r="E49" s="233"/>
      <c r="F49" s="233"/>
      <c r="G49" s="233"/>
      <c r="H49" s="233"/>
      <c r="I49" s="233"/>
      <c r="J49" s="16"/>
      <c r="K49" s="16"/>
      <c r="L49" s="16"/>
      <c r="M49" s="16"/>
      <c r="X49"/>
      <c r="Y49"/>
      <c r="Z49"/>
      <c r="AA49"/>
    </row>
    <row r="50" spans="1:27" ht="14.25">
      <c r="A50" s="228"/>
      <c r="B50" s="228"/>
      <c r="C50" s="228"/>
      <c r="D50" s="228"/>
      <c r="E50" s="228"/>
      <c r="F50" s="228"/>
      <c r="G50" s="228"/>
      <c r="H50" s="228"/>
      <c r="I50" s="228"/>
      <c r="X50"/>
      <c r="Y50"/>
      <c r="Z50"/>
      <c r="AA50"/>
    </row>
    <row r="51" spans="1:27" ht="14.25">
      <c r="A51" s="228"/>
      <c r="B51" s="228"/>
      <c r="C51" s="228"/>
      <c r="D51" s="228"/>
      <c r="E51" s="228"/>
      <c r="F51" s="228"/>
      <c r="G51" s="228"/>
      <c r="H51" s="228"/>
      <c r="I51" s="228"/>
      <c r="X51"/>
      <c r="Y51"/>
      <c r="Z51"/>
      <c r="AA51"/>
    </row>
    <row r="52" spans="1:27" ht="14.25">
      <c r="A52" s="228"/>
      <c r="B52" s="228"/>
      <c r="C52" s="228"/>
      <c r="D52" s="228"/>
      <c r="E52" s="228"/>
      <c r="F52" s="228"/>
      <c r="G52" s="228"/>
      <c r="H52" s="228"/>
      <c r="I52" s="228"/>
      <c r="X52"/>
      <c r="Y52"/>
      <c r="Z52"/>
      <c r="AA52"/>
    </row>
    <row r="53" spans="1:27" ht="14.25">
      <c r="A53" s="228"/>
      <c r="B53" s="228"/>
      <c r="C53" s="228"/>
      <c r="D53" s="228"/>
      <c r="E53" s="228"/>
      <c r="F53" s="228"/>
      <c r="G53" s="228"/>
      <c r="H53" s="228"/>
      <c r="I53" s="228"/>
      <c r="X53"/>
      <c r="Y53"/>
      <c r="Z53"/>
      <c r="AA53"/>
    </row>
    <row r="54" spans="1:27" ht="14.25">
      <c r="A54" s="228"/>
      <c r="B54" s="228"/>
      <c r="C54" s="228"/>
      <c r="D54" s="228"/>
      <c r="E54" s="228"/>
      <c r="F54" s="228"/>
      <c r="G54" s="228"/>
      <c r="H54" s="228"/>
      <c r="I54" s="228"/>
      <c r="X54"/>
      <c r="Y54"/>
      <c r="Z54"/>
      <c r="AA54"/>
    </row>
    <row r="55" spans="1:27" ht="14.25">
      <c r="A55" s="228"/>
      <c r="B55" s="228"/>
      <c r="C55" s="228"/>
      <c r="D55" s="228"/>
      <c r="E55" s="228"/>
      <c r="F55" s="228"/>
      <c r="G55" s="228"/>
      <c r="H55" s="228"/>
      <c r="I55" s="228"/>
      <c r="X55"/>
      <c r="Y55"/>
      <c r="Z55"/>
      <c r="AA55"/>
    </row>
    <row r="56" spans="1:27" ht="14.25">
      <c r="A56" s="228"/>
      <c r="B56" s="228"/>
      <c r="C56" s="228"/>
      <c r="D56" s="228"/>
      <c r="E56" s="228"/>
      <c r="F56" s="228"/>
      <c r="G56" s="228"/>
      <c r="H56" s="228"/>
      <c r="I56" s="228"/>
      <c r="X56"/>
      <c r="Y56"/>
      <c r="Z56"/>
      <c r="AA56"/>
    </row>
    <row r="57" spans="1:27" ht="14.25">
      <c r="A57" s="228"/>
      <c r="B57" s="228"/>
      <c r="C57" s="228"/>
      <c r="D57" s="228"/>
      <c r="E57" s="228"/>
      <c r="F57" s="228"/>
      <c r="G57" s="228"/>
      <c r="H57" s="228"/>
      <c r="I57" s="228"/>
      <c r="X57"/>
      <c r="Y57"/>
      <c r="Z57"/>
      <c r="AA57"/>
    </row>
    <row r="58" spans="1:27" ht="14.25">
      <c r="A58" s="228"/>
      <c r="B58" s="228"/>
      <c r="C58" s="228"/>
      <c r="D58" s="228"/>
      <c r="E58" s="228"/>
      <c r="F58" s="228"/>
      <c r="G58" s="228"/>
      <c r="H58" s="228"/>
      <c r="I58" s="228"/>
      <c r="X58"/>
      <c r="Y58"/>
      <c r="Z58"/>
      <c r="AA58"/>
    </row>
    <row r="59" spans="1:27" ht="14.25">
      <c r="A59" s="228"/>
      <c r="B59" s="228"/>
      <c r="C59" s="228"/>
      <c r="D59" s="228"/>
      <c r="E59" s="228"/>
      <c r="F59" s="228"/>
      <c r="G59" s="228"/>
      <c r="H59" s="228"/>
      <c r="I59" s="228"/>
      <c r="X59"/>
      <c r="Y59"/>
      <c r="Z59"/>
      <c r="AA59"/>
    </row>
    <row r="60" spans="1:27" ht="14.25">
      <c r="A60" s="228"/>
      <c r="B60" s="228"/>
      <c r="C60" s="228"/>
      <c r="D60" s="228"/>
      <c r="E60" s="228"/>
      <c r="F60" s="228"/>
      <c r="G60" s="228"/>
      <c r="H60" s="228"/>
      <c r="I60" s="228"/>
      <c r="X60"/>
      <c r="Y60"/>
      <c r="Z60"/>
      <c r="AA60"/>
    </row>
  </sheetData>
  <sheetProtection password="E677" sheet="1" objects="1" scenarios="1"/>
  <mergeCells count="54">
    <mergeCell ref="B14:C14"/>
    <mergeCell ref="B15:C15"/>
    <mergeCell ref="B16:C16"/>
    <mergeCell ref="A4:B4"/>
    <mergeCell ref="B5:C6"/>
    <mergeCell ref="B10:C10"/>
    <mergeCell ref="B11:C11"/>
    <mergeCell ref="B12:C12"/>
    <mergeCell ref="B13:C13"/>
    <mergeCell ref="A34:I34"/>
    <mergeCell ref="A35:I35"/>
    <mergeCell ref="A36:I36"/>
    <mergeCell ref="A42:I42"/>
    <mergeCell ref="A43:I43"/>
    <mergeCell ref="A3:B3"/>
    <mergeCell ref="A5:A6"/>
    <mergeCell ref="G5:G6"/>
    <mergeCell ref="H5:H6"/>
    <mergeCell ref="I5:I6"/>
    <mergeCell ref="A58:I58"/>
    <mergeCell ref="A59:I59"/>
    <mergeCell ref="A53:I53"/>
    <mergeCell ref="A46:I46"/>
    <mergeCell ref="A47:I47"/>
    <mergeCell ref="A48:I48"/>
    <mergeCell ref="A49:I49"/>
    <mergeCell ref="A30:I30"/>
    <mergeCell ref="A31:I31"/>
    <mergeCell ref="A32:I32"/>
    <mergeCell ref="A33:I33"/>
    <mergeCell ref="A28:I28"/>
    <mergeCell ref="A60:I60"/>
    <mergeCell ref="A54:I54"/>
    <mergeCell ref="A55:I55"/>
    <mergeCell ref="A56:I56"/>
    <mergeCell ref="A57:I57"/>
    <mergeCell ref="A40:I40"/>
    <mergeCell ref="A45:I45"/>
    <mergeCell ref="A44:I44"/>
    <mergeCell ref="A41:I41"/>
    <mergeCell ref="A52:I52"/>
    <mergeCell ref="A37:I37"/>
    <mergeCell ref="A38:I38"/>
    <mergeCell ref="A51:I51"/>
    <mergeCell ref="A2:I2"/>
    <mergeCell ref="E5:F5"/>
    <mergeCell ref="B8:C8"/>
    <mergeCell ref="B9:C9"/>
    <mergeCell ref="B7:C7"/>
    <mergeCell ref="A50:I50"/>
    <mergeCell ref="A29:I29"/>
    <mergeCell ref="A39:I39"/>
    <mergeCell ref="A26:I26"/>
    <mergeCell ref="A27:I27"/>
  </mergeCells>
  <hyperlinks>
    <hyperlink ref="A38" r:id="rId1" display="www.rtwsa.com/terms-and-conditions"/>
    <hyperlink ref="A33" r:id="rId2" display="www.rtwsa.com"/>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1" r:id="rId4"/>
  <headerFooter>
    <oddFooter>&amp;CPrinted &amp;D</oddFooter>
  </headerFooter>
  <ignoredErrors>
    <ignoredError sqref="E23" formula="1"/>
  </ignoredErrors>
  <drawing r:id="rId3"/>
</worksheet>
</file>

<file path=xl/worksheets/sheet4.xml><?xml version="1.0" encoding="utf-8"?>
<worksheet xmlns="http://schemas.openxmlformats.org/spreadsheetml/2006/main" xmlns:r="http://schemas.openxmlformats.org/officeDocument/2006/relationships">
  <sheetPr codeName="Sheet4"/>
  <dimension ref="A1:N540"/>
  <sheetViews>
    <sheetView zoomScalePageLayoutView="0" workbookViewId="0" topLeftCell="A1">
      <selection activeCell="E3" sqref="E3"/>
    </sheetView>
  </sheetViews>
  <sheetFormatPr defaultColWidth="9.140625" defaultRowHeight="15"/>
  <cols>
    <col min="1" max="1" width="14.421875" style="9" customWidth="1"/>
    <col min="2" max="2" width="77.8515625" style="0" bestFit="1" customWidth="1"/>
    <col min="3" max="3" width="11.00390625" style="0" customWidth="1"/>
    <col min="5" max="5" width="14.00390625" style="0" customWidth="1"/>
    <col min="6" max="6" width="31.57421875" style="0" customWidth="1"/>
    <col min="7" max="7" width="19.7109375" style="0" customWidth="1"/>
    <col min="8" max="8" width="12.57421875" style="0" customWidth="1"/>
    <col min="9" max="9" width="16.421875" style="29" bestFit="1" customWidth="1"/>
    <col min="10" max="10" width="13.421875" style="11" customWidth="1"/>
    <col min="11" max="12" width="9.140625" style="11" customWidth="1"/>
    <col min="14" max="14" width="14.28125" style="10" customWidth="1"/>
  </cols>
  <sheetData>
    <row r="1" spans="1:14" ht="46.5" customHeight="1">
      <c r="A1" s="3" t="s">
        <v>30</v>
      </c>
      <c r="B1" s="4" t="s">
        <v>8</v>
      </c>
      <c r="C1" s="4" t="s">
        <v>9</v>
      </c>
      <c r="E1" s="5" t="s">
        <v>10</v>
      </c>
      <c r="F1" s="5" t="s">
        <v>11</v>
      </c>
      <c r="G1" s="5" t="s">
        <v>12</v>
      </c>
      <c r="H1" s="5" t="s">
        <v>13</v>
      </c>
      <c r="I1" s="28" t="s">
        <v>20</v>
      </c>
      <c r="J1" s="27" t="s">
        <v>21</v>
      </c>
      <c r="K1" s="27" t="s">
        <v>15</v>
      </c>
      <c r="L1" s="27" t="s">
        <v>16</v>
      </c>
      <c r="M1" s="27" t="s">
        <v>22</v>
      </c>
      <c r="N1" s="26" t="s">
        <v>14</v>
      </c>
    </row>
    <row r="2" spans="1:14" ht="14.25">
      <c r="A2" s="6" t="s">
        <v>68</v>
      </c>
      <c r="B2" s="7" t="s">
        <v>600</v>
      </c>
      <c r="C2" s="8">
        <v>0.03313</v>
      </c>
      <c r="D2" s="9"/>
      <c r="E2">
        <v>2023</v>
      </c>
      <c r="F2" s="2" t="str">
        <f>"Initial premium payable for "&amp;($E$2)+1&amp;"-"&amp;MOD($E$2+2,100)</f>
        <v>Initial premium payable for 2024-25</v>
      </c>
      <c r="G2" s="10">
        <v>0</v>
      </c>
      <c r="H2" s="10">
        <v>0</v>
      </c>
      <c r="I2" s="29">
        <v>1000000000</v>
      </c>
      <c r="J2" s="11">
        <v>0.3</v>
      </c>
      <c r="K2" s="11">
        <v>0.1</v>
      </c>
      <c r="L2" s="11">
        <v>0.007</v>
      </c>
      <c r="M2" t="s">
        <v>23</v>
      </c>
      <c r="N2" s="10">
        <v>200</v>
      </c>
    </row>
    <row r="3" spans="1:13" ht="14.25">
      <c r="A3" s="6" t="s">
        <v>69</v>
      </c>
      <c r="B3" s="7" t="s">
        <v>601</v>
      </c>
      <c r="C3" s="8">
        <v>0.03471</v>
      </c>
      <c r="D3" s="9"/>
      <c r="F3" s="2" t="str">
        <f>"Hindsight premium for "&amp;($E$2)+1&amp;"-"&amp;MOD($E$2+2,100)</f>
        <v>Hindsight premium for 2024-25</v>
      </c>
      <c r="I3" s="29">
        <v>999999.99</v>
      </c>
      <c r="J3" s="11">
        <v>0.25</v>
      </c>
      <c r="M3" t="s">
        <v>24</v>
      </c>
    </row>
    <row r="4" spans="1:10" ht="14.25">
      <c r="A4" s="6" t="s">
        <v>70</v>
      </c>
      <c r="B4" s="7" t="s">
        <v>602</v>
      </c>
      <c r="C4" s="8">
        <v>0.0376</v>
      </c>
      <c r="D4" s="9"/>
      <c r="I4" s="29">
        <v>499999.99</v>
      </c>
      <c r="J4" s="11">
        <v>0.2</v>
      </c>
    </row>
    <row r="5" spans="1:10" ht="14.25">
      <c r="A5" s="6" t="s">
        <v>71</v>
      </c>
      <c r="B5" s="7" t="s">
        <v>603</v>
      </c>
      <c r="C5" s="8">
        <v>0.03838</v>
      </c>
      <c r="D5" s="9"/>
      <c r="I5" s="29">
        <v>99999.99</v>
      </c>
      <c r="J5" s="11">
        <v>0.15</v>
      </c>
    </row>
    <row r="6" spans="1:10" ht="14.25">
      <c r="A6" s="6" t="s">
        <v>72</v>
      </c>
      <c r="B6" s="7" t="s">
        <v>604</v>
      </c>
      <c r="C6" s="8">
        <v>0.03684</v>
      </c>
      <c r="D6" s="9"/>
      <c r="F6" s="2" t="str">
        <f>"Premium calculations for "&amp;($E$2)&amp;"-"&amp;MOD($E$2+1,100)</f>
        <v>Premium calculations for 2023-24</v>
      </c>
      <c r="I6" s="29">
        <v>49999.99</v>
      </c>
      <c r="J6" s="11">
        <v>0.1</v>
      </c>
    </row>
    <row r="7" spans="1:10" ht="14.25">
      <c r="A7" s="6" t="s">
        <v>73</v>
      </c>
      <c r="B7" s="7" t="s">
        <v>605</v>
      </c>
      <c r="C7" s="8">
        <v>0.02707</v>
      </c>
      <c r="D7" s="9"/>
      <c r="F7" s="2" t="str">
        <f>"Premium calculations for "&amp;($E$2+1)&amp;"-"&amp;MOD($E$2+2,100)</f>
        <v>Premium calculations for 2024-25</v>
      </c>
      <c r="I7" s="29">
        <v>9999.99</v>
      </c>
      <c r="J7" s="11">
        <v>0.05</v>
      </c>
    </row>
    <row r="8" spans="1:4" ht="14.25">
      <c r="A8" s="6" t="s">
        <v>74</v>
      </c>
      <c r="B8" s="7" t="s">
        <v>606</v>
      </c>
      <c r="C8" s="8">
        <v>0.03585</v>
      </c>
      <c r="D8" s="9"/>
    </row>
    <row r="9" spans="1:4" ht="14.25">
      <c r="A9" s="6" t="s">
        <v>75</v>
      </c>
      <c r="B9" s="7" t="s">
        <v>607</v>
      </c>
      <c r="C9" s="8">
        <v>0.03972</v>
      </c>
      <c r="D9" s="9"/>
    </row>
    <row r="10" spans="1:4" ht="14.25">
      <c r="A10" s="6" t="s">
        <v>76</v>
      </c>
      <c r="B10" s="7" t="s">
        <v>608</v>
      </c>
      <c r="C10" s="8">
        <v>0.03494</v>
      </c>
      <c r="D10" s="9"/>
    </row>
    <row r="11" spans="1:4" ht="14.25">
      <c r="A11" s="6" t="s">
        <v>77</v>
      </c>
      <c r="B11" s="7" t="s">
        <v>609</v>
      </c>
      <c r="C11" s="8">
        <v>0.0535</v>
      </c>
      <c r="D11" s="9"/>
    </row>
    <row r="12" spans="1:4" ht="14.25">
      <c r="A12" s="6" t="s">
        <v>78</v>
      </c>
      <c r="B12" s="7" t="s">
        <v>610</v>
      </c>
      <c r="C12" s="8">
        <v>0.03083</v>
      </c>
      <c r="D12" s="9"/>
    </row>
    <row r="13" spans="1:4" ht="14.25">
      <c r="A13" s="6" t="s">
        <v>79</v>
      </c>
      <c r="B13" s="7" t="s">
        <v>611</v>
      </c>
      <c r="C13" s="8">
        <v>0.03032</v>
      </c>
      <c r="D13" s="9"/>
    </row>
    <row r="14" spans="1:4" ht="14.25">
      <c r="A14" s="6" t="s">
        <v>80</v>
      </c>
      <c r="B14" s="7" t="s">
        <v>612</v>
      </c>
      <c r="C14" s="8">
        <v>0.0466</v>
      </c>
      <c r="D14" s="9"/>
    </row>
    <row r="15" spans="1:4" ht="14.25">
      <c r="A15" s="6" t="s">
        <v>81</v>
      </c>
      <c r="B15" s="7" t="s">
        <v>613</v>
      </c>
      <c r="C15" s="8">
        <v>0.06705</v>
      </c>
      <c r="D15" s="9"/>
    </row>
    <row r="16" spans="1:4" ht="14.25">
      <c r="A16" s="6" t="s">
        <v>82</v>
      </c>
      <c r="B16" s="7" t="s">
        <v>614</v>
      </c>
      <c r="C16" s="8">
        <v>0.05199</v>
      </c>
      <c r="D16" s="9"/>
    </row>
    <row r="17" spans="1:4" ht="14.25">
      <c r="A17" s="6" t="s">
        <v>83</v>
      </c>
      <c r="B17" s="7" t="s">
        <v>615</v>
      </c>
      <c r="C17" s="8">
        <v>0.05285</v>
      </c>
      <c r="D17" s="9"/>
    </row>
    <row r="18" spans="1:4" ht="14.25">
      <c r="A18" s="6" t="s">
        <v>84</v>
      </c>
      <c r="B18" s="7" t="s">
        <v>616</v>
      </c>
      <c r="C18" s="8">
        <v>0.0528</v>
      </c>
      <c r="D18" s="9"/>
    </row>
    <row r="19" spans="1:4" ht="14.25">
      <c r="A19" s="6" t="s">
        <v>85</v>
      </c>
      <c r="B19" s="7" t="s">
        <v>617</v>
      </c>
      <c r="C19" s="8">
        <v>0.05401</v>
      </c>
      <c r="D19" s="9"/>
    </row>
    <row r="20" spans="1:4" ht="14.25">
      <c r="A20" s="6" t="s">
        <v>86</v>
      </c>
      <c r="B20" s="7" t="s">
        <v>618</v>
      </c>
      <c r="C20" s="8">
        <v>0.06981</v>
      </c>
      <c r="D20" s="9"/>
    </row>
    <row r="21" spans="1:4" ht="14.25">
      <c r="A21" s="6" t="s">
        <v>87</v>
      </c>
      <c r="B21" s="7" t="s">
        <v>619</v>
      </c>
      <c r="C21" s="8">
        <v>0.04692</v>
      </c>
      <c r="D21" s="9"/>
    </row>
    <row r="22" spans="1:4" ht="14.25">
      <c r="A22" s="6" t="s">
        <v>88</v>
      </c>
      <c r="B22" s="7" t="s">
        <v>620</v>
      </c>
      <c r="C22" s="8">
        <v>0.04742</v>
      </c>
      <c r="D22" s="9"/>
    </row>
    <row r="23" spans="1:4" ht="14.25">
      <c r="A23" s="6" t="s">
        <v>89</v>
      </c>
      <c r="B23" s="7" t="s">
        <v>621</v>
      </c>
      <c r="C23" s="8">
        <v>0.0303</v>
      </c>
      <c r="D23" s="9"/>
    </row>
    <row r="24" spans="1:4" ht="14.25">
      <c r="A24" s="6" t="s">
        <v>90</v>
      </c>
      <c r="B24" s="7" t="s">
        <v>622</v>
      </c>
      <c r="C24" s="8">
        <v>0.03013</v>
      </c>
      <c r="D24" s="9"/>
    </row>
    <row r="25" spans="1:4" ht="14.25">
      <c r="A25" s="6" t="s">
        <v>91</v>
      </c>
      <c r="B25" s="7" t="s">
        <v>623</v>
      </c>
      <c r="C25" s="8">
        <v>0.0295</v>
      </c>
      <c r="D25" s="9"/>
    </row>
    <row r="26" spans="1:4" ht="14.25">
      <c r="A26" s="6" t="s">
        <v>92</v>
      </c>
      <c r="B26" s="7" t="s">
        <v>624</v>
      </c>
      <c r="C26" s="8">
        <v>0.02888</v>
      </c>
      <c r="D26" s="9"/>
    </row>
    <row r="27" spans="1:4" ht="14.25">
      <c r="A27" s="6" t="s">
        <v>93</v>
      </c>
      <c r="B27" s="7" t="s">
        <v>625</v>
      </c>
      <c r="C27" s="8">
        <v>0.0524</v>
      </c>
      <c r="D27" s="9"/>
    </row>
    <row r="28" spans="1:4" ht="14.25">
      <c r="A28" s="6" t="s">
        <v>94</v>
      </c>
      <c r="B28" s="7" t="s">
        <v>626</v>
      </c>
      <c r="C28" s="8">
        <v>0.03273</v>
      </c>
      <c r="D28" s="9"/>
    </row>
    <row r="29" spans="1:4" ht="14.25">
      <c r="A29" s="6" t="s">
        <v>95</v>
      </c>
      <c r="B29" s="7" t="s">
        <v>627</v>
      </c>
      <c r="C29" s="8">
        <v>0.02805</v>
      </c>
      <c r="D29" s="9"/>
    </row>
    <row r="30" spans="1:4" ht="14.25">
      <c r="A30" s="6" t="s">
        <v>96</v>
      </c>
      <c r="B30" s="7" t="s">
        <v>628</v>
      </c>
      <c r="C30" s="8">
        <v>0.04599</v>
      </c>
      <c r="D30" s="9"/>
    </row>
    <row r="31" spans="1:4" ht="14.25">
      <c r="A31" s="6" t="s">
        <v>97</v>
      </c>
      <c r="B31" s="7" t="s">
        <v>629</v>
      </c>
      <c r="C31" s="8">
        <v>0.0525</v>
      </c>
      <c r="D31" s="9"/>
    </row>
    <row r="32" spans="1:4" ht="14.25">
      <c r="A32" s="6" t="s">
        <v>98</v>
      </c>
      <c r="B32" s="7" t="s">
        <v>630</v>
      </c>
      <c r="C32" s="8">
        <v>0.05934</v>
      </c>
      <c r="D32" s="9"/>
    </row>
    <row r="33" spans="1:4" ht="14.25">
      <c r="A33" s="6" t="s">
        <v>99</v>
      </c>
      <c r="B33" s="7" t="s">
        <v>631</v>
      </c>
      <c r="C33" s="8">
        <v>0.03002</v>
      </c>
      <c r="D33" s="9"/>
    </row>
    <row r="34" spans="1:4" ht="14.25">
      <c r="A34" s="6" t="s">
        <v>100</v>
      </c>
      <c r="B34" s="7" t="s">
        <v>632</v>
      </c>
      <c r="C34" s="8">
        <v>0.0713</v>
      </c>
      <c r="D34" s="9"/>
    </row>
    <row r="35" spans="1:4" ht="14.25">
      <c r="A35" s="6" t="s">
        <v>101</v>
      </c>
      <c r="B35" s="7" t="s">
        <v>633</v>
      </c>
      <c r="C35" s="8">
        <v>0.03204</v>
      </c>
      <c r="D35" s="9"/>
    </row>
    <row r="36" spans="1:4" ht="14.25">
      <c r="A36" s="6" t="s">
        <v>102</v>
      </c>
      <c r="B36" s="7" t="s">
        <v>634</v>
      </c>
      <c r="C36" s="8">
        <v>0.03171</v>
      </c>
      <c r="D36" s="9"/>
    </row>
    <row r="37" spans="1:4" ht="14.25">
      <c r="A37" s="6" t="s">
        <v>103</v>
      </c>
      <c r="B37" s="7" t="s">
        <v>635</v>
      </c>
      <c r="C37" s="8">
        <v>0.01932</v>
      </c>
      <c r="D37" s="9"/>
    </row>
    <row r="38" spans="1:4" ht="14.25">
      <c r="A38" s="6" t="s">
        <v>104</v>
      </c>
      <c r="B38" s="7" t="s">
        <v>636</v>
      </c>
      <c r="C38" s="8">
        <v>0.02847</v>
      </c>
      <c r="D38" s="9"/>
    </row>
    <row r="39" spans="1:4" ht="14.25">
      <c r="A39" s="6" t="s">
        <v>105</v>
      </c>
      <c r="B39" s="7" t="s">
        <v>637</v>
      </c>
      <c r="C39" s="8">
        <v>0.03667</v>
      </c>
      <c r="D39" s="9"/>
    </row>
    <row r="40" spans="1:4" ht="14.25">
      <c r="A40" s="6" t="s">
        <v>106</v>
      </c>
      <c r="B40" s="7" t="s">
        <v>638</v>
      </c>
      <c r="C40" s="8">
        <v>0.01858</v>
      </c>
      <c r="D40" s="9"/>
    </row>
    <row r="41" spans="1:4" ht="14.25">
      <c r="A41" s="6" t="s">
        <v>107</v>
      </c>
      <c r="B41" s="7" t="s">
        <v>639</v>
      </c>
      <c r="C41" s="8">
        <v>0.03288</v>
      </c>
      <c r="D41" s="9"/>
    </row>
    <row r="42" spans="1:4" ht="14.25">
      <c r="A42" s="6" t="s">
        <v>108</v>
      </c>
      <c r="B42" s="7" t="s">
        <v>640</v>
      </c>
      <c r="C42" s="8">
        <v>0.0273</v>
      </c>
      <c r="D42" s="9"/>
    </row>
    <row r="43" spans="1:4" ht="14.25">
      <c r="A43" s="6" t="s">
        <v>109</v>
      </c>
      <c r="B43" s="7" t="s">
        <v>641</v>
      </c>
      <c r="C43" s="8">
        <v>0.03667</v>
      </c>
      <c r="D43" s="9"/>
    </row>
    <row r="44" spans="1:4" ht="14.25">
      <c r="A44" s="6" t="s">
        <v>110</v>
      </c>
      <c r="B44" s="7" t="s">
        <v>642</v>
      </c>
      <c r="C44" s="8">
        <v>0.03208</v>
      </c>
      <c r="D44" s="9"/>
    </row>
    <row r="45" spans="1:4" ht="14.25">
      <c r="A45" s="6" t="s">
        <v>111</v>
      </c>
      <c r="B45" s="7" t="s">
        <v>643</v>
      </c>
      <c r="C45" s="8">
        <v>0.04119</v>
      </c>
      <c r="D45" s="9"/>
    </row>
    <row r="46" spans="1:4" ht="14.25">
      <c r="A46" s="6" t="s">
        <v>112</v>
      </c>
      <c r="B46" s="7" t="s">
        <v>644</v>
      </c>
      <c r="C46" s="8">
        <v>0.03491</v>
      </c>
      <c r="D46" s="9"/>
    </row>
    <row r="47" spans="1:4" ht="14.25">
      <c r="A47" s="6" t="s">
        <v>113</v>
      </c>
      <c r="B47" s="7" t="s">
        <v>645</v>
      </c>
      <c r="C47" s="8">
        <v>0.04344</v>
      </c>
      <c r="D47" s="9"/>
    </row>
    <row r="48" spans="1:4" ht="14.25">
      <c r="A48" s="6" t="s">
        <v>114</v>
      </c>
      <c r="B48" s="7" t="s">
        <v>646</v>
      </c>
      <c r="C48" s="8">
        <v>0.0258</v>
      </c>
      <c r="D48" s="9"/>
    </row>
    <row r="49" spans="1:4" ht="14.25">
      <c r="A49" s="6" t="s">
        <v>115</v>
      </c>
      <c r="B49" s="7" t="s">
        <v>647</v>
      </c>
      <c r="C49" s="8">
        <v>0.04357</v>
      </c>
      <c r="D49" s="9"/>
    </row>
    <row r="50" spans="1:4" ht="14.25">
      <c r="A50" s="6" t="s">
        <v>116</v>
      </c>
      <c r="B50" s="7" t="s">
        <v>648</v>
      </c>
      <c r="C50" s="8">
        <v>0.0119</v>
      </c>
      <c r="D50" s="9"/>
    </row>
    <row r="51" spans="1:4" ht="14.25">
      <c r="A51" s="6" t="s">
        <v>117</v>
      </c>
      <c r="B51" s="7" t="s">
        <v>649</v>
      </c>
      <c r="C51" s="8">
        <v>0.02163</v>
      </c>
      <c r="D51" s="9"/>
    </row>
    <row r="52" spans="1:4" ht="14.25">
      <c r="A52" s="6" t="s">
        <v>118</v>
      </c>
      <c r="B52" s="7" t="s">
        <v>650</v>
      </c>
      <c r="C52" s="8">
        <v>0.02893</v>
      </c>
      <c r="D52" s="9"/>
    </row>
    <row r="53" spans="1:4" ht="14.25">
      <c r="A53" s="6" t="s">
        <v>119</v>
      </c>
      <c r="B53" s="7" t="s">
        <v>651</v>
      </c>
      <c r="C53" s="8">
        <v>0.07581</v>
      </c>
      <c r="D53" s="9"/>
    </row>
    <row r="54" spans="1:4" ht="14.25">
      <c r="A54" s="6" t="s">
        <v>120</v>
      </c>
      <c r="B54" s="7" t="s">
        <v>652</v>
      </c>
      <c r="C54" s="8">
        <v>0.05307</v>
      </c>
      <c r="D54" s="9"/>
    </row>
    <row r="55" spans="1:4" ht="14.25">
      <c r="A55" s="6" t="s">
        <v>121</v>
      </c>
      <c r="B55" s="7" t="s">
        <v>653</v>
      </c>
      <c r="C55" s="8">
        <v>0.05366</v>
      </c>
      <c r="D55" s="9"/>
    </row>
    <row r="56" spans="1:4" ht="14.25">
      <c r="A56" s="6" t="s">
        <v>122</v>
      </c>
      <c r="B56" s="7" t="s">
        <v>654</v>
      </c>
      <c r="C56" s="8">
        <v>0.08124</v>
      </c>
      <c r="D56" s="9"/>
    </row>
    <row r="57" spans="1:4" ht="14.25">
      <c r="A57" s="6" t="s">
        <v>123</v>
      </c>
      <c r="B57" s="7" t="s">
        <v>655</v>
      </c>
      <c r="C57" s="8">
        <v>0.03556</v>
      </c>
      <c r="D57" s="9"/>
    </row>
    <row r="58" spans="1:4" ht="14.25">
      <c r="A58" s="6" t="s">
        <v>124</v>
      </c>
      <c r="B58" s="7" t="s">
        <v>656</v>
      </c>
      <c r="C58" s="8">
        <v>0.03601</v>
      </c>
      <c r="D58" s="9"/>
    </row>
    <row r="59" spans="1:4" ht="14.25">
      <c r="A59" s="6" t="s">
        <v>125</v>
      </c>
      <c r="B59" s="7" t="s">
        <v>657</v>
      </c>
      <c r="C59" s="8">
        <v>0.01466</v>
      </c>
      <c r="D59" s="9"/>
    </row>
    <row r="60" spans="1:4" ht="14.25">
      <c r="A60" s="6" t="s">
        <v>126</v>
      </c>
      <c r="B60" s="7" t="s">
        <v>658</v>
      </c>
      <c r="C60" s="8">
        <v>0.04441</v>
      </c>
      <c r="D60" s="9"/>
    </row>
    <row r="61" spans="1:4" ht="14.25">
      <c r="A61" s="6" t="s">
        <v>127</v>
      </c>
      <c r="B61" s="7" t="s">
        <v>659</v>
      </c>
      <c r="C61" s="8">
        <v>0.04216</v>
      </c>
      <c r="D61" s="9"/>
    </row>
    <row r="62" spans="1:4" ht="14.25">
      <c r="A62" s="6" t="s">
        <v>128</v>
      </c>
      <c r="B62" s="7" t="s">
        <v>660</v>
      </c>
      <c r="C62" s="8">
        <v>0.03671</v>
      </c>
      <c r="D62" s="9"/>
    </row>
    <row r="63" spans="1:4" ht="14.25">
      <c r="A63" s="6" t="s">
        <v>129</v>
      </c>
      <c r="B63" s="7" t="s">
        <v>661</v>
      </c>
      <c r="C63" s="8">
        <v>0.0171</v>
      </c>
      <c r="D63" s="9"/>
    </row>
    <row r="64" spans="1:4" ht="14.25">
      <c r="A64" s="6" t="s">
        <v>130</v>
      </c>
      <c r="B64" s="7" t="s">
        <v>662</v>
      </c>
      <c r="C64" s="8">
        <v>0.03746</v>
      </c>
      <c r="D64" s="9"/>
    </row>
    <row r="65" spans="1:4" ht="14.25">
      <c r="A65" s="6" t="s">
        <v>131</v>
      </c>
      <c r="B65" s="7" t="s">
        <v>663</v>
      </c>
      <c r="C65" s="8">
        <v>0.04512</v>
      </c>
      <c r="D65" s="9"/>
    </row>
    <row r="66" spans="1:4" ht="14.25">
      <c r="A66" s="6" t="s">
        <v>132</v>
      </c>
      <c r="B66" s="7" t="s">
        <v>664</v>
      </c>
      <c r="C66" s="8">
        <v>0.03189</v>
      </c>
      <c r="D66" s="9"/>
    </row>
    <row r="67" spans="1:4" ht="14.25">
      <c r="A67" s="6" t="s">
        <v>133</v>
      </c>
      <c r="B67" s="7" t="s">
        <v>665</v>
      </c>
      <c r="C67" s="8">
        <v>0.05496</v>
      </c>
      <c r="D67" s="9"/>
    </row>
    <row r="68" spans="1:4" ht="14.25">
      <c r="A68" s="6" t="s">
        <v>134</v>
      </c>
      <c r="B68" s="7" t="s">
        <v>666</v>
      </c>
      <c r="C68" s="8">
        <v>0.01516</v>
      </c>
      <c r="D68" s="9"/>
    </row>
    <row r="69" spans="1:4" ht="14.25">
      <c r="A69" s="6" t="s">
        <v>135</v>
      </c>
      <c r="B69" s="7" t="s">
        <v>667</v>
      </c>
      <c r="C69" s="8">
        <v>0.04197</v>
      </c>
      <c r="D69" s="9"/>
    </row>
    <row r="70" spans="1:4" ht="14.25">
      <c r="A70" s="6" t="s">
        <v>136</v>
      </c>
      <c r="B70" s="7" t="s">
        <v>668</v>
      </c>
      <c r="C70" s="8">
        <v>0.04223</v>
      </c>
      <c r="D70" s="9"/>
    </row>
    <row r="71" spans="1:4" ht="14.25">
      <c r="A71" s="6" t="s">
        <v>137</v>
      </c>
      <c r="B71" s="7" t="s">
        <v>669</v>
      </c>
      <c r="C71" s="8">
        <v>0.04763</v>
      </c>
      <c r="D71" s="9"/>
    </row>
    <row r="72" spans="1:4" ht="14.25">
      <c r="A72" s="6" t="s">
        <v>138</v>
      </c>
      <c r="B72" s="7" t="s">
        <v>670</v>
      </c>
      <c r="C72" s="8">
        <v>0.04924</v>
      </c>
      <c r="D72" s="9"/>
    </row>
    <row r="73" spans="1:4" ht="14.25">
      <c r="A73" s="6" t="s">
        <v>139</v>
      </c>
      <c r="B73" s="7" t="s">
        <v>671</v>
      </c>
      <c r="C73" s="8">
        <v>0.03947</v>
      </c>
      <c r="D73" s="9"/>
    </row>
    <row r="74" spans="1:4" ht="14.25">
      <c r="A74" s="6" t="s">
        <v>140</v>
      </c>
      <c r="B74" s="7" t="s">
        <v>672</v>
      </c>
      <c r="C74" s="8">
        <v>0.02276</v>
      </c>
      <c r="D74" s="9"/>
    </row>
    <row r="75" spans="1:4" ht="14.25">
      <c r="A75" s="6" t="s">
        <v>141</v>
      </c>
      <c r="B75" s="7" t="s">
        <v>673</v>
      </c>
      <c r="C75" s="8">
        <v>0.01525</v>
      </c>
      <c r="D75" s="9"/>
    </row>
    <row r="76" spans="1:4" ht="14.25">
      <c r="A76" s="6" t="s">
        <v>142</v>
      </c>
      <c r="B76" s="7" t="s">
        <v>674</v>
      </c>
      <c r="C76" s="8">
        <v>0.01768</v>
      </c>
      <c r="D76" s="9"/>
    </row>
    <row r="77" spans="1:4" ht="14.25">
      <c r="A77" s="6" t="s">
        <v>143</v>
      </c>
      <c r="B77" s="7" t="s">
        <v>675</v>
      </c>
      <c r="C77" s="8">
        <v>0.0173</v>
      </c>
      <c r="D77" s="9"/>
    </row>
    <row r="78" spans="1:4" ht="14.25">
      <c r="A78" s="6" t="s">
        <v>144</v>
      </c>
      <c r="B78" s="7" t="s">
        <v>676</v>
      </c>
      <c r="C78" s="8">
        <v>0.04763</v>
      </c>
      <c r="D78" s="9"/>
    </row>
    <row r="79" spans="1:4" ht="14.25">
      <c r="A79" s="6" t="s">
        <v>145</v>
      </c>
      <c r="B79" s="7" t="s">
        <v>677</v>
      </c>
      <c r="C79" s="8">
        <v>0.03461</v>
      </c>
      <c r="D79" s="9"/>
    </row>
    <row r="80" spans="1:4" ht="14.25">
      <c r="A80" s="6" t="s">
        <v>146</v>
      </c>
      <c r="B80" s="7" t="s">
        <v>678</v>
      </c>
      <c r="C80" s="8">
        <v>0.02946</v>
      </c>
      <c r="D80" s="9"/>
    </row>
    <row r="81" spans="1:4" ht="14.25">
      <c r="A81" s="6" t="s">
        <v>147</v>
      </c>
      <c r="B81" s="7" t="s">
        <v>679</v>
      </c>
      <c r="C81" s="8">
        <v>0.02627</v>
      </c>
      <c r="D81" s="9"/>
    </row>
    <row r="82" spans="1:4" ht="14.25">
      <c r="A82" s="6" t="s">
        <v>148</v>
      </c>
      <c r="B82" s="7" t="s">
        <v>680</v>
      </c>
      <c r="C82" s="8">
        <v>0.0287</v>
      </c>
      <c r="D82" s="9"/>
    </row>
    <row r="83" spans="1:4" ht="14.25">
      <c r="A83" s="6" t="s">
        <v>149</v>
      </c>
      <c r="B83" s="7" t="s">
        <v>681</v>
      </c>
      <c r="C83" s="8">
        <v>0.02226</v>
      </c>
      <c r="D83" s="9"/>
    </row>
    <row r="84" spans="1:4" ht="14.25">
      <c r="A84" s="6" t="s">
        <v>150</v>
      </c>
      <c r="B84" s="7" t="s">
        <v>682</v>
      </c>
      <c r="C84" s="8">
        <v>0.02558</v>
      </c>
      <c r="D84" s="9"/>
    </row>
    <row r="85" spans="1:4" ht="14.25">
      <c r="A85" s="6" t="s">
        <v>151</v>
      </c>
      <c r="B85" s="7" t="s">
        <v>683</v>
      </c>
      <c r="C85" s="8">
        <v>0.03433</v>
      </c>
      <c r="D85" s="9"/>
    </row>
    <row r="86" spans="1:4" ht="14.25">
      <c r="A86" s="6" t="s">
        <v>152</v>
      </c>
      <c r="B86" s="7" t="s">
        <v>684</v>
      </c>
      <c r="C86" s="8">
        <v>0.02401</v>
      </c>
      <c r="D86" s="9"/>
    </row>
    <row r="87" spans="1:4" ht="14.25">
      <c r="A87" s="6" t="s">
        <v>153</v>
      </c>
      <c r="B87" s="7" t="s">
        <v>685</v>
      </c>
      <c r="C87" s="8">
        <v>0.02472</v>
      </c>
      <c r="D87" s="9"/>
    </row>
    <row r="88" spans="1:4" ht="14.25">
      <c r="A88" s="6" t="s">
        <v>154</v>
      </c>
      <c r="B88" s="7" t="s">
        <v>686</v>
      </c>
      <c r="C88" s="8">
        <v>0.02257</v>
      </c>
      <c r="D88" s="9"/>
    </row>
    <row r="89" spans="1:4" ht="14.25">
      <c r="A89" s="6" t="s">
        <v>155</v>
      </c>
      <c r="B89" s="7" t="s">
        <v>687</v>
      </c>
      <c r="C89" s="8">
        <v>0.03247</v>
      </c>
      <c r="D89" s="9"/>
    </row>
    <row r="90" spans="1:4" ht="14.25">
      <c r="A90" s="6" t="s">
        <v>156</v>
      </c>
      <c r="B90" s="7" t="s">
        <v>688</v>
      </c>
      <c r="C90" s="8">
        <v>0.05785</v>
      </c>
      <c r="D90" s="9"/>
    </row>
    <row r="91" spans="1:4" ht="14.25">
      <c r="A91" s="6" t="s">
        <v>157</v>
      </c>
      <c r="B91" s="7" t="s">
        <v>689</v>
      </c>
      <c r="C91" s="8">
        <v>0.03855</v>
      </c>
      <c r="D91" s="9"/>
    </row>
    <row r="92" spans="1:4" ht="14.25">
      <c r="A92" s="6" t="s">
        <v>158</v>
      </c>
      <c r="B92" s="7" t="s">
        <v>690</v>
      </c>
      <c r="C92" s="8">
        <v>0.07141</v>
      </c>
      <c r="D92" s="9"/>
    </row>
    <row r="93" spans="1:4" ht="14.25">
      <c r="A93" s="6" t="s">
        <v>159</v>
      </c>
      <c r="B93" s="7" t="s">
        <v>691</v>
      </c>
      <c r="C93" s="8">
        <v>0.03918</v>
      </c>
      <c r="D93" s="9"/>
    </row>
    <row r="94" spans="1:4" ht="14.25">
      <c r="A94" s="6" t="s">
        <v>160</v>
      </c>
      <c r="B94" s="7" t="s">
        <v>692</v>
      </c>
      <c r="C94" s="8">
        <v>0.03646</v>
      </c>
      <c r="D94" s="9"/>
    </row>
    <row r="95" spans="1:4" ht="14.25">
      <c r="A95" s="6" t="s">
        <v>161</v>
      </c>
      <c r="B95" s="7" t="s">
        <v>693</v>
      </c>
      <c r="C95" s="8">
        <v>0.056</v>
      </c>
      <c r="D95" s="9"/>
    </row>
    <row r="96" spans="1:4" ht="14.25">
      <c r="A96" s="6" t="s">
        <v>162</v>
      </c>
      <c r="B96" s="7" t="s">
        <v>694</v>
      </c>
      <c r="C96" s="8">
        <v>0.03074</v>
      </c>
      <c r="D96" s="9"/>
    </row>
    <row r="97" spans="1:4" ht="14.25">
      <c r="A97" s="6" t="s">
        <v>163</v>
      </c>
      <c r="B97" s="7" t="s">
        <v>695</v>
      </c>
      <c r="C97" s="8">
        <v>0.03682</v>
      </c>
      <c r="D97" s="9"/>
    </row>
    <row r="98" spans="1:4" ht="14.25">
      <c r="A98" s="6" t="s">
        <v>164</v>
      </c>
      <c r="B98" s="7" t="s">
        <v>696</v>
      </c>
      <c r="C98" s="8">
        <v>0.05556</v>
      </c>
      <c r="D98" s="9"/>
    </row>
    <row r="99" spans="1:4" ht="14.25">
      <c r="A99" s="6" t="s">
        <v>165</v>
      </c>
      <c r="B99" s="7" t="s">
        <v>697</v>
      </c>
      <c r="C99" s="8">
        <v>0.03633</v>
      </c>
      <c r="D99" s="9"/>
    </row>
    <row r="100" spans="1:4" ht="14.25">
      <c r="A100" s="6" t="s">
        <v>166</v>
      </c>
      <c r="B100" s="7" t="s">
        <v>698</v>
      </c>
      <c r="C100" s="8">
        <v>0.03851</v>
      </c>
      <c r="D100" s="9"/>
    </row>
    <row r="101" spans="1:4" ht="14.25">
      <c r="A101" s="6" t="s">
        <v>167</v>
      </c>
      <c r="B101" s="7" t="s">
        <v>699</v>
      </c>
      <c r="C101" s="8">
        <v>0.06074</v>
      </c>
      <c r="D101" s="9"/>
    </row>
    <row r="102" spans="1:4" ht="14.25">
      <c r="A102" s="6" t="s">
        <v>168</v>
      </c>
      <c r="B102" s="7" t="s">
        <v>700</v>
      </c>
      <c r="C102" s="8">
        <v>0.02875</v>
      </c>
      <c r="D102" s="9"/>
    </row>
    <row r="103" spans="1:4" ht="14.25">
      <c r="A103" s="6" t="s">
        <v>169</v>
      </c>
      <c r="B103" s="7" t="s">
        <v>701</v>
      </c>
      <c r="C103" s="8">
        <v>0.04225</v>
      </c>
      <c r="D103" s="9"/>
    </row>
    <row r="104" spans="1:4" ht="14.25">
      <c r="A104" s="6" t="s">
        <v>170</v>
      </c>
      <c r="B104" s="7" t="s">
        <v>702</v>
      </c>
      <c r="C104" s="8">
        <v>0.04346</v>
      </c>
      <c r="D104" s="9"/>
    </row>
    <row r="105" spans="1:4" ht="14.25">
      <c r="A105" s="6" t="s">
        <v>171</v>
      </c>
      <c r="B105" s="7" t="s">
        <v>703</v>
      </c>
      <c r="C105" s="8">
        <v>0.01313</v>
      </c>
      <c r="D105" s="9"/>
    </row>
    <row r="106" spans="1:4" ht="14.25">
      <c r="A106" s="6" t="s">
        <v>172</v>
      </c>
      <c r="B106" s="7" t="s">
        <v>704</v>
      </c>
      <c r="C106" s="8">
        <v>0.01042</v>
      </c>
      <c r="D106" s="9"/>
    </row>
    <row r="107" spans="1:4" ht="14.25">
      <c r="A107" s="6" t="s">
        <v>173</v>
      </c>
      <c r="B107" s="7" t="s">
        <v>705</v>
      </c>
      <c r="C107" s="8">
        <v>0.004</v>
      </c>
      <c r="D107" s="9"/>
    </row>
    <row r="108" spans="1:4" ht="14.25">
      <c r="A108" s="6" t="s">
        <v>174</v>
      </c>
      <c r="B108" s="7" t="s">
        <v>706</v>
      </c>
      <c r="C108" s="8">
        <v>0.01456</v>
      </c>
      <c r="D108" s="9"/>
    </row>
    <row r="109" spans="1:4" ht="14.25">
      <c r="A109" s="6" t="s">
        <v>175</v>
      </c>
      <c r="B109" s="7" t="s">
        <v>707</v>
      </c>
      <c r="C109" s="8">
        <v>0.02084</v>
      </c>
      <c r="D109" s="9"/>
    </row>
    <row r="110" spans="1:4" ht="14.25">
      <c r="A110" s="6" t="s">
        <v>176</v>
      </c>
      <c r="B110" s="7" t="s">
        <v>708</v>
      </c>
      <c r="C110" s="8">
        <v>0.01686</v>
      </c>
      <c r="D110" s="9"/>
    </row>
    <row r="111" spans="1:4" ht="14.25">
      <c r="A111" s="6" t="s">
        <v>177</v>
      </c>
      <c r="B111" s="7" t="s">
        <v>709</v>
      </c>
      <c r="C111" s="8">
        <v>0.02575</v>
      </c>
      <c r="D111" s="9"/>
    </row>
    <row r="112" spans="1:4" ht="14.25">
      <c r="A112" s="6" t="s">
        <v>178</v>
      </c>
      <c r="B112" s="7" t="s">
        <v>710</v>
      </c>
      <c r="C112" s="8">
        <v>0.02494</v>
      </c>
      <c r="D112" s="9"/>
    </row>
    <row r="113" spans="1:4" ht="14.25">
      <c r="A113" s="6" t="s">
        <v>179</v>
      </c>
      <c r="B113" s="7" t="s">
        <v>711</v>
      </c>
      <c r="C113" s="8">
        <v>0.05907</v>
      </c>
      <c r="D113" s="9"/>
    </row>
    <row r="114" spans="1:4" ht="14.25">
      <c r="A114" s="6" t="s">
        <v>180</v>
      </c>
      <c r="B114" s="7" t="s">
        <v>712</v>
      </c>
      <c r="C114" s="8">
        <v>0.04503</v>
      </c>
      <c r="D114" s="9"/>
    </row>
    <row r="115" spans="1:4" ht="14.25">
      <c r="A115" s="6" t="s">
        <v>181</v>
      </c>
      <c r="B115" s="7" t="s">
        <v>713</v>
      </c>
      <c r="C115" s="8">
        <v>0.0355</v>
      </c>
      <c r="D115" s="9"/>
    </row>
    <row r="116" spans="1:4" ht="14.25">
      <c r="A116" s="6" t="s">
        <v>182</v>
      </c>
      <c r="B116" s="7" t="s">
        <v>714</v>
      </c>
      <c r="C116" s="8">
        <v>0.02744</v>
      </c>
      <c r="D116" s="9"/>
    </row>
    <row r="117" spans="1:4" ht="14.25">
      <c r="A117" s="6" t="s">
        <v>183</v>
      </c>
      <c r="B117" s="7" t="s">
        <v>715</v>
      </c>
      <c r="C117" s="8">
        <v>0.02017</v>
      </c>
      <c r="D117" s="9"/>
    </row>
    <row r="118" spans="1:4" ht="14.25">
      <c r="A118" s="6" t="s">
        <v>184</v>
      </c>
      <c r="B118" s="7" t="s">
        <v>716</v>
      </c>
      <c r="C118" s="8">
        <v>0.02747</v>
      </c>
      <c r="D118" s="9"/>
    </row>
    <row r="119" spans="1:4" ht="14.25">
      <c r="A119" s="6" t="s">
        <v>185</v>
      </c>
      <c r="B119" s="7" t="s">
        <v>717</v>
      </c>
      <c r="C119" s="8">
        <v>0.02507</v>
      </c>
      <c r="D119" s="9"/>
    </row>
    <row r="120" spans="1:4" ht="14.25">
      <c r="A120" s="6" t="s">
        <v>186</v>
      </c>
      <c r="B120" s="7" t="s">
        <v>718</v>
      </c>
      <c r="C120" s="8">
        <v>0.01605</v>
      </c>
      <c r="D120" s="9"/>
    </row>
    <row r="121" spans="1:4" ht="14.25">
      <c r="A121" s="6" t="s">
        <v>187</v>
      </c>
      <c r="B121" s="7" t="s">
        <v>719</v>
      </c>
      <c r="C121" s="8">
        <v>0.02409</v>
      </c>
      <c r="D121" s="9"/>
    </row>
    <row r="122" spans="1:4" ht="14.25">
      <c r="A122" s="6" t="s">
        <v>188</v>
      </c>
      <c r="B122" s="7" t="s">
        <v>720</v>
      </c>
      <c r="C122" s="8">
        <v>0.02836</v>
      </c>
      <c r="D122" s="9"/>
    </row>
    <row r="123" spans="1:4" ht="14.25">
      <c r="A123" s="6" t="s">
        <v>189</v>
      </c>
      <c r="B123" s="7" t="s">
        <v>721</v>
      </c>
      <c r="C123" s="8">
        <v>0.02284</v>
      </c>
      <c r="D123" s="9"/>
    </row>
    <row r="124" spans="1:4" ht="14.25">
      <c r="A124" s="6" t="s">
        <v>190</v>
      </c>
      <c r="B124" s="7" t="s">
        <v>722</v>
      </c>
      <c r="C124" s="8">
        <v>0.03282</v>
      </c>
      <c r="D124" s="9"/>
    </row>
    <row r="125" spans="1:4" ht="14.25">
      <c r="A125" s="6" t="s">
        <v>191</v>
      </c>
      <c r="B125" s="7" t="s">
        <v>723</v>
      </c>
      <c r="C125" s="8">
        <v>0.04637</v>
      </c>
      <c r="D125" s="9"/>
    </row>
    <row r="126" spans="1:4" ht="14.25">
      <c r="A126" s="6" t="s">
        <v>192</v>
      </c>
      <c r="B126" s="7" t="s">
        <v>724</v>
      </c>
      <c r="C126" s="8">
        <v>0.04362</v>
      </c>
      <c r="D126" s="9"/>
    </row>
    <row r="127" spans="1:4" ht="14.25">
      <c r="A127" s="6" t="s">
        <v>193</v>
      </c>
      <c r="B127" s="7" t="s">
        <v>725</v>
      </c>
      <c r="C127" s="8">
        <v>0.03898</v>
      </c>
      <c r="D127" s="9"/>
    </row>
    <row r="128" spans="1:4" ht="14.25">
      <c r="A128" s="6" t="s">
        <v>194</v>
      </c>
      <c r="B128" s="7" t="s">
        <v>726</v>
      </c>
      <c r="C128" s="8">
        <v>0.02358</v>
      </c>
      <c r="D128" s="9"/>
    </row>
    <row r="129" spans="1:4" ht="14.25">
      <c r="A129" s="6" t="s">
        <v>195</v>
      </c>
      <c r="B129" s="7" t="s">
        <v>727</v>
      </c>
      <c r="C129" s="8">
        <v>0.0271</v>
      </c>
      <c r="D129" s="9"/>
    </row>
    <row r="130" spans="1:4" ht="14.25">
      <c r="A130" s="6" t="s">
        <v>196</v>
      </c>
      <c r="B130" s="7" t="s">
        <v>728</v>
      </c>
      <c r="C130" s="8">
        <v>0.00742</v>
      </c>
      <c r="D130" s="9"/>
    </row>
    <row r="131" spans="1:4" ht="14.25">
      <c r="A131" s="6" t="s">
        <v>197</v>
      </c>
      <c r="B131" s="7" t="s">
        <v>729</v>
      </c>
      <c r="C131" s="8">
        <v>0.04975</v>
      </c>
      <c r="D131" s="9"/>
    </row>
    <row r="132" spans="1:4" ht="14.25">
      <c r="A132" s="6" t="s">
        <v>198</v>
      </c>
      <c r="B132" s="7" t="s">
        <v>730</v>
      </c>
      <c r="C132" s="8">
        <v>0.03579</v>
      </c>
      <c r="D132" s="9"/>
    </row>
    <row r="133" spans="1:4" ht="14.25">
      <c r="A133" s="6" t="s">
        <v>199</v>
      </c>
      <c r="B133" s="7" t="s">
        <v>731</v>
      </c>
      <c r="C133" s="8">
        <v>0.03171</v>
      </c>
      <c r="D133" s="9"/>
    </row>
    <row r="134" spans="1:4" ht="14.25">
      <c r="A134" s="6" t="s">
        <v>200</v>
      </c>
      <c r="B134" s="7" t="s">
        <v>732</v>
      </c>
      <c r="C134" s="8">
        <v>0.03606</v>
      </c>
      <c r="D134" s="9"/>
    </row>
    <row r="135" spans="1:4" ht="14.25">
      <c r="A135" s="6" t="s">
        <v>201</v>
      </c>
      <c r="B135" s="7" t="s">
        <v>733</v>
      </c>
      <c r="C135" s="8">
        <v>0.02586</v>
      </c>
      <c r="D135" s="9"/>
    </row>
    <row r="136" spans="1:4" ht="14.25">
      <c r="A136" s="6" t="s">
        <v>202</v>
      </c>
      <c r="B136" s="7" t="s">
        <v>734</v>
      </c>
      <c r="C136" s="8">
        <v>0.01084</v>
      </c>
      <c r="D136" s="9"/>
    </row>
    <row r="137" spans="1:4" ht="14.25">
      <c r="A137" s="6" t="s">
        <v>203</v>
      </c>
      <c r="B137" s="7" t="s">
        <v>735</v>
      </c>
      <c r="C137" s="8">
        <v>0.05277</v>
      </c>
      <c r="D137" s="9"/>
    </row>
    <row r="138" spans="1:4" ht="14.25">
      <c r="A138" s="6" t="s">
        <v>204</v>
      </c>
      <c r="B138" s="7" t="s">
        <v>736</v>
      </c>
      <c r="C138" s="8">
        <v>0.05163</v>
      </c>
      <c r="D138" s="9"/>
    </row>
    <row r="139" spans="1:4" ht="14.25">
      <c r="A139" s="6" t="s">
        <v>205</v>
      </c>
      <c r="B139" s="7" t="s">
        <v>737</v>
      </c>
      <c r="C139" s="8">
        <v>0.0721</v>
      </c>
      <c r="D139" s="9"/>
    </row>
    <row r="140" spans="1:4" ht="14.25">
      <c r="A140" s="6" t="s">
        <v>206</v>
      </c>
      <c r="B140" s="7" t="s">
        <v>738</v>
      </c>
      <c r="C140" s="8">
        <v>0.05579</v>
      </c>
      <c r="D140" s="9"/>
    </row>
    <row r="141" spans="1:4" ht="14.25">
      <c r="A141" s="6" t="s">
        <v>207</v>
      </c>
      <c r="B141" s="7" t="s">
        <v>739</v>
      </c>
      <c r="C141" s="8">
        <v>0.03686</v>
      </c>
      <c r="D141" s="9"/>
    </row>
    <row r="142" spans="1:4" ht="14.25">
      <c r="A142" s="6" t="s">
        <v>208</v>
      </c>
      <c r="B142" s="7" t="s">
        <v>740</v>
      </c>
      <c r="C142" s="8">
        <v>0.06593</v>
      </c>
      <c r="D142" s="9"/>
    </row>
    <row r="143" spans="1:4" ht="14.25">
      <c r="A143" s="6" t="s">
        <v>209</v>
      </c>
      <c r="B143" s="7" t="s">
        <v>741</v>
      </c>
      <c r="C143" s="8">
        <v>0.03061</v>
      </c>
      <c r="D143" s="9"/>
    </row>
    <row r="144" spans="1:4" ht="14.25">
      <c r="A144" s="6" t="s">
        <v>210</v>
      </c>
      <c r="B144" s="7" t="s">
        <v>742</v>
      </c>
      <c r="C144" s="8">
        <v>0.02799</v>
      </c>
      <c r="D144" s="9"/>
    </row>
    <row r="145" spans="1:4" ht="14.25">
      <c r="A145" s="6" t="s">
        <v>211</v>
      </c>
      <c r="B145" s="7" t="s">
        <v>743</v>
      </c>
      <c r="C145" s="8">
        <v>0.04083</v>
      </c>
      <c r="D145" s="9"/>
    </row>
    <row r="146" spans="1:4" ht="14.25">
      <c r="A146" s="6" t="s">
        <v>212</v>
      </c>
      <c r="B146" s="7" t="s">
        <v>744</v>
      </c>
      <c r="C146" s="8">
        <v>0.04531</v>
      </c>
      <c r="D146" s="9"/>
    </row>
    <row r="147" spans="1:4" ht="14.25">
      <c r="A147" s="6" t="s">
        <v>213</v>
      </c>
      <c r="B147" s="7" t="s">
        <v>745</v>
      </c>
      <c r="C147" s="8">
        <v>0.06051</v>
      </c>
      <c r="D147" s="9"/>
    </row>
    <row r="148" spans="1:4" ht="14.25">
      <c r="A148" s="6" t="s">
        <v>214</v>
      </c>
      <c r="B148" s="7" t="s">
        <v>746</v>
      </c>
      <c r="C148" s="8">
        <v>0.02862</v>
      </c>
      <c r="D148" s="9"/>
    </row>
    <row r="149" spans="1:4" ht="14.25">
      <c r="A149" s="6" t="s">
        <v>215</v>
      </c>
      <c r="B149" s="7" t="s">
        <v>747</v>
      </c>
      <c r="C149" s="8">
        <v>0.03083</v>
      </c>
      <c r="D149" s="9"/>
    </row>
    <row r="150" spans="1:4" ht="14.25">
      <c r="A150" s="6" t="s">
        <v>216</v>
      </c>
      <c r="B150" s="7" t="s">
        <v>748</v>
      </c>
      <c r="C150" s="8">
        <v>0.02821</v>
      </c>
      <c r="D150" s="9"/>
    </row>
    <row r="151" spans="1:4" ht="14.25">
      <c r="A151" s="6" t="s">
        <v>217</v>
      </c>
      <c r="B151" s="7" t="s">
        <v>749</v>
      </c>
      <c r="C151" s="8">
        <v>0.05784</v>
      </c>
      <c r="D151" s="9"/>
    </row>
    <row r="152" spans="1:4" ht="14.25">
      <c r="A152" s="6" t="s">
        <v>218</v>
      </c>
      <c r="B152" s="7" t="s">
        <v>750</v>
      </c>
      <c r="C152" s="8">
        <v>0.04298</v>
      </c>
      <c r="D152" s="9"/>
    </row>
    <row r="153" spans="1:4" ht="14.25">
      <c r="A153" s="6" t="s">
        <v>219</v>
      </c>
      <c r="B153" s="7" t="s">
        <v>751</v>
      </c>
      <c r="C153" s="8">
        <v>0.0411</v>
      </c>
      <c r="D153" s="9"/>
    </row>
    <row r="154" spans="1:4" ht="14.25">
      <c r="A154" s="6" t="s">
        <v>220</v>
      </c>
      <c r="B154" s="7" t="s">
        <v>752</v>
      </c>
      <c r="C154" s="8">
        <v>0.04245</v>
      </c>
      <c r="D154" s="9"/>
    </row>
    <row r="155" spans="1:4" ht="14.25">
      <c r="A155" s="6" t="s">
        <v>221</v>
      </c>
      <c r="B155" s="7" t="s">
        <v>753</v>
      </c>
      <c r="C155" s="8">
        <v>0.03098</v>
      </c>
      <c r="D155" s="9"/>
    </row>
    <row r="156" spans="1:4" ht="14.25">
      <c r="A156" s="6" t="s">
        <v>222</v>
      </c>
      <c r="B156" s="7" t="s">
        <v>754</v>
      </c>
      <c r="C156" s="8">
        <v>0.04732</v>
      </c>
      <c r="D156" s="9"/>
    </row>
    <row r="157" spans="1:4" ht="14.25">
      <c r="A157" s="6" t="s">
        <v>223</v>
      </c>
      <c r="B157" s="7" t="s">
        <v>755</v>
      </c>
      <c r="C157" s="8">
        <v>0.06697</v>
      </c>
      <c r="D157" s="9"/>
    </row>
    <row r="158" spans="1:4" ht="14.25">
      <c r="A158" s="6" t="s">
        <v>224</v>
      </c>
      <c r="B158" s="7" t="s">
        <v>756</v>
      </c>
      <c r="C158" s="8">
        <v>0.02749</v>
      </c>
      <c r="D158" s="9"/>
    </row>
    <row r="159" spans="1:4" ht="14.25">
      <c r="A159" s="6" t="s">
        <v>225</v>
      </c>
      <c r="B159" s="7" t="s">
        <v>757</v>
      </c>
      <c r="C159" s="8">
        <v>0.03705</v>
      </c>
      <c r="D159" s="9"/>
    </row>
    <row r="160" spans="1:4" ht="14.25">
      <c r="A160" s="6" t="s">
        <v>226</v>
      </c>
      <c r="B160" s="7" t="s">
        <v>758</v>
      </c>
      <c r="C160" s="8">
        <v>0.04338</v>
      </c>
      <c r="D160" s="9"/>
    </row>
    <row r="161" spans="1:4" ht="14.25">
      <c r="A161" s="6" t="s">
        <v>227</v>
      </c>
      <c r="B161" s="7" t="s">
        <v>759</v>
      </c>
      <c r="C161" s="8">
        <v>0.02799</v>
      </c>
      <c r="D161" s="9"/>
    </row>
    <row r="162" spans="1:4" ht="14.25">
      <c r="A162" s="6" t="s">
        <v>228</v>
      </c>
      <c r="B162" s="7" t="s">
        <v>760</v>
      </c>
      <c r="C162" s="8">
        <v>0.04522</v>
      </c>
      <c r="D162" s="9"/>
    </row>
    <row r="163" spans="1:4" ht="14.25">
      <c r="A163" s="6" t="s">
        <v>229</v>
      </c>
      <c r="B163" s="7" t="s">
        <v>761</v>
      </c>
      <c r="C163" s="8">
        <v>0.03101</v>
      </c>
      <c r="D163" s="9"/>
    </row>
    <row r="164" spans="1:4" ht="14.25">
      <c r="A164" s="6" t="s">
        <v>230</v>
      </c>
      <c r="B164" s="7" t="s">
        <v>762</v>
      </c>
      <c r="C164" s="8">
        <v>0.10349</v>
      </c>
      <c r="D164" s="9"/>
    </row>
    <row r="165" spans="1:4" ht="14.25">
      <c r="A165" s="6" t="s">
        <v>231</v>
      </c>
      <c r="B165" s="7" t="s">
        <v>763</v>
      </c>
      <c r="C165" s="8">
        <v>0.02912</v>
      </c>
      <c r="D165" s="9"/>
    </row>
    <row r="166" spans="1:4" ht="14.25">
      <c r="A166" s="6" t="s">
        <v>232</v>
      </c>
      <c r="B166" s="7" t="s">
        <v>764</v>
      </c>
      <c r="C166" s="8">
        <v>0.0507</v>
      </c>
      <c r="D166" s="9"/>
    </row>
    <row r="167" spans="1:4" ht="14.25">
      <c r="A167" s="6" t="s">
        <v>233</v>
      </c>
      <c r="B167" s="7" t="s">
        <v>765</v>
      </c>
      <c r="C167" s="8">
        <v>0.02709</v>
      </c>
      <c r="D167" s="9"/>
    </row>
    <row r="168" spans="1:4" ht="14.25">
      <c r="A168" s="6" t="s">
        <v>234</v>
      </c>
      <c r="B168" s="7" t="s">
        <v>766</v>
      </c>
      <c r="C168" s="8">
        <v>0.03338</v>
      </c>
      <c r="D168" s="9"/>
    </row>
    <row r="169" spans="1:4" ht="14.25">
      <c r="A169" s="6" t="s">
        <v>235</v>
      </c>
      <c r="B169" s="7" t="s">
        <v>767</v>
      </c>
      <c r="C169" s="8">
        <v>0.05552</v>
      </c>
      <c r="D169" s="9"/>
    </row>
    <row r="170" spans="1:4" ht="14.25">
      <c r="A170" s="6" t="s">
        <v>236</v>
      </c>
      <c r="B170" s="7" t="s">
        <v>768</v>
      </c>
      <c r="C170" s="8">
        <v>0.01622</v>
      </c>
      <c r="D170" s="9"/>
    </row>
    <row r="171" spans="1:4" ht="14.25">
      <c r="A171" s="6" t="s">
        <v>237</v>
      </c>
      <c r="B171" s="7" t="s">
        <v>769</v>
      </c>
      <c r="C171" s="8">
        <v>0.04247</v>
      </c>
      <c r="D171" s="9"/>
    </row>
    <row r="172" spans="1:4" ht="14.25">
      <c r="A172" s="6" t="s">
        <v>238</v>
      </c>
      <c r="B172" s="7" t="s">
        <v>770</v>
      </c>
      <c r="C172" s="8">
        <v>0.02761</v>
      </c>
      <c r="D172" s="9"/>
    </row>
    <row r="173" spans="1:4" ht="14.25">
      <c r="A173" s="6" t="s">
        <v>239</v>
      </c>
      <c r="B173" s="7" t="s">
        <v>771</v>
      </c>
      <c r="C173" s="8">
        <v>0.00647</v>
      </c>
      <c r="D173" s="9"/>
    </row>
    <row r="174" spans="1:4" ht="14.25">
      <c r="A174" s="6" t="s">
        <v>240</v>
      </c>
      <c r="B174" s="7" t="s">
        <v>772</v>
      </c>
      <c r="C174" s="8">
        <v>0.02628</v>
      </c>
      <c r="D174" s="9"/>
    </row>
    <row r="175" spans="1:4" ht="14.25">
      <c r="A175" s="6" t="s">
        <v>241</v>
      </c>
      <c r="B175" s="7" t="s">
        <v>773</v>
      </c>
      <c r="C175" s="8">
        <v>0.005</v>
      </c>
      <c r="D175" s="9"/>
    </row>
    <row r="176" spans="1:4" ht="14.25">
      <c r="A176" s="6" t="s">
        <v>242</v>
      </c>
      <c r="B176" s="7" t="s">
        <v>774</v>
      </c>
      <c r="C176" s="8">
        <v>0.01799</v>
      </c>
      <c r="D176" s="9"/>
    </row>
    <row r="177" spans="1:4" ht="14.25">
      <c r="A177" s="6" t="s">
        <v>243</v>
      </c>
      <c r="B177" s="7" t="s">
        <v>775</v>
      </c>
      <c r="C177" s="8">
        <v>0.00555</v>
      </c>
      <c r="D177" s="9"/>
    </row>
    <row r="178" spans="1:4" ht="14.25">
      <c r="A178" s="6" t="s">
        <v>244</v>
      </c>
      <c r="B178" s="7" t="s">
        <v>776</v>
      </c>
      <c r="C178" s="8">
        <v>0.00521</v>
      </c>
      <c r="D178" s="9"/>
    </row>
    <row r="179" spans="1:4" ht="14.25">
      <c r="A179" s="6" t="s">
        <v>245</v>
      </c>
      <c r="B179" s="7" t="s">
        <v>777</v>
      </c>
      <c r="C179" s="8">
        <v>0.00539</v>
      </c>
      <c r="D179" s="9"/>
    </row>
    <row r="180" spans="1:4" ht="14.25">
      <c r="A180" s="6" t="s">
        <v>246</v>
      </c>
      <c r="B180" s="7" t="s">
        <v>778</v>
      </c>
      <c r="C180" s="8">
        <v>0.00453</v>
      </c>
      <c r="D180" s="9"/>
    </row>
    <row r="181" spans="1:4" ht="14.25">
      <c r="A181" s="6" t="s">
        <v>247</v>
      </c>
      <c r="B181" s="7" t="s">
        <v>779</v>
      </c>
      <c r="C181" s="8">
        <v>0.02793</v>
      </c>
      <c r="D181" s="9"/>
    </row>
    <row r="182" spans="1:4" ht="14.25">
      <c r="A182" s="6" t="s">
        <v>248</v>
      </c>
      <c r="B182" s="7" t="s">
        <v>780</v>
      </c>
      <c r="C182" s="8">
        <v>0.02209</v>
      </c>
      <c r="D182" s="9"/>
    </row>
    <row r="183" spans="1:4" ht="14.25">
      <c r="A183" s="6" t="s">
        <v>249</v>
      </c>
      <c r="B183" s="7" t="s">
        <v>781</v>
      </c>
      <c r="C183" s="8">
        <v>0.02516</v>
      </c>
      <c r="D183" s="9"/>
    </row>
    <row r="184" spans="1:4" ht="14.25">
      <c r="A184" s="6" t="s">
        <v>250</v>
      </c>
      <c r="B184" s="7" t="s">
        <v>782</v>
      </c>
      <c r="C184" s="8">
        <v>0.02745</v>
      </c>
      <c r="D184" s="9"/>
    </row>
    <row r="185" spans="1:4" ht="14.25">
      <c r="A185" s="6" t="s">
        <v>251</v>
      </c>
      <c r="B185" s="7" t="s">
        <v>783</v>
      </c>
      <c r="C185" s="8">
        <v>0.02729</v>
      </c>
      <c r="D185" s="9"/>
    </row>
    <row r="186" spans="1:4" ht="14.25">
      <c r="A186" s="6" t="s">
        <v>252</v>
      </c>
      <c r="B186" s="7" t="s">
        <v>784</v>
      </c>
      <c r="C186" s="8">
        <v>0.0359</v>
      </c>
      <c r="D186" s="9"/>
    </row>
    <row r="187" spans="1:4" ht="14.25">
      <c r="A187" s="6" t="s">
        <v>253</v>
      </c>
      <c r="B187" s="7" t="s">
        <v>785</v>
      </c>
      <c r="C187" s="8">
        <v>0.01774</v>
      </c>
      <c r="D187" s="9"/>
    </row>
    <row r="188" spans="1:4" ht="14.25">
      <c r="A188" s="6" t="s">
        <v>254</v>
      </c>
      <c r="B188" s="7" t="s">
        <v>786</v>
      </c>
      <c r="C188" s="8">
        <v>0.03359</v>
      </c>
      <c r="D188" s="9"/>
    </row>
    <row r="189" spans="1:4" ht="14.25">
      <c r="A189" s="6" t="s">
        <v>255</v>
      </c>
      <c r="B189" s="7" t="s">
        <v>787</v>
      </c>
      <c r="C189" s="8">
        <v>0.02772</v>
      </c>
      <c r="D189" s="9"/>
    </row>
    <row r="190" spans="1:4" ht="14.25">
      <c r="A190" s="6" t="s">
        <v>256</v>
      </c>
      <c r="B190" s="7" t="s">
        <v>788</v>
      </c>
      <c r="C190" s="8">
        <v>0.02594</v>
      </c>
      <c r="D190" s="9"/>
    </row>
    <row r="191" spans="1:4" ht="14.25">
      <c r="A191" s="6" t="s">
        <v>257</v>
      </c>
      <c r="B191" s="7" t="s">
        <v>789</v>
      </c>
      <c r="C191" s="8">
        <v>0.03064</v>
      </c>
      <c r="D191" s="9"/>
    </row>
    <row r="192" spans="1:4" ht="14.25">
      <c r="A192" s="6" t="s">
        <v>258</v>
      </c>
      <c r="B192" s="7" t="s">
        <v>790</v>
      </c>
      <c r="C192" s="8">
        <v>0.04952</v>
      </c>
      <c r="D192" s="9"/>
    </row>
    <row r="193" spans="1:4" ht="14.25">
      <c r="A193" s="6" t="s">
        <v>259</v>
      </c>
      <c r="B193" s="7" t="s">
        <v>791</v>
      </c>
      <c r="C193" s="8">
        <v>0.03198</v>
      </c>
      <c r="D193" s="9"/>
    </row>
    <row r="194" spans="1:4" ht="14.25">
      <c r="A194" s="6" t="s">
        <v>260</v>
      </c>
      <c r="B194" s="7" t="s">
        <v>792</v>
      </c>
      <c r="C194" s="8">
        <v>0.03431</v>
      </c>
      <c r="D194" s="9"/>
    </row>
    <row r="195" spans="1:4" ht="14.25">
      <c r="A195" s="6" t="s">
        <v>261</v>
      </c>
      <c r="B195" s="7" t="s">
        <v>793</v>
      </c>
      <c r="C195" s="8">
        <v>0.04437</v>
      </c>
      <c r="D195" s="9"/>
    </row>
    <row r="196" spans="1:4" ht="14.25">
      <c r="A196" s="6" t="s">
        <v>262</v>
      </c>
      <c r="B196" s="7" t="s">
        <v>794</v>
      </c>
      <c r="C196" s="8">
        <v>0.04615</v>
      </c>
      <c r="D196" s="9"/>
    </row>
    <row r="197" spans="1:4" ht="14.25">
      <c r="A197" s="6" t="s">
        <v>263</v>
      </c>
      <c r="B197" s="7" t="s">
        <v>795</v>
      </c>
      <c r="C197" s="8">
        <v>0.03393</v>
      </c>
      <c r="D197" s="9"/>
    </row>
    <row r="198" spans="1:4" ht="14.25">
      <c r="A198" s="6" t="s">
        <v>264</v>
      </c>
      <c r="B198" s="7" t="s">
        <v>796</v>
      </c>
      <c r="C198" s="8">
        <v>0.01348</v>
      </c>
      <c r="D198" s="9"/>
    </row>
    <row r="199" spans="1:4" ht="14.25">
      <c r="A199" s="6" t="s">
        <v>265</v>
      </c>
      <c r="B199" s="7" t="s">
        <v>797</v>
      </c>
      <c r="C199" s="8">
        <v>0.03639</v>
      </c>
      <c r="D199" s="9"/>
    </row>
    <row r="200" spans="1:4" ht="14.25">
      <c r="A200" s="6" t="s">
        <v>266</v>
      </c>
      <c r="B200" s="7" t="s">
        <v>798</v>
      </c>
      <c r="C200" s="8">
        <v>0.02238</v>
      </c>
      <c r="D200" s="9"/>
    </row>
    <row r="201" spans="1:4" ht="14.25">
      <c r="A201" s="6" t="s">
        <v>267</v>
      </c>
      <c r="B201" s="7" t="s">
        <v>799</v>
      </c>
      <c r="C201" s="8">
        <v>0.00676</v>
      </c>
      <c r="D201" s="9"/>
    </row>
    <row r="202" spans="1:4" ht="14.25">
      <c r="A202" s="6" t="s">
        <v>268</v>
      </c>
      <c r="B202" s="7" t="s">
        <v>800</v>
      </c>
      <c r="C202" s="8">
        <v>0.00652</v>
      </c>
      <c r="D202" s="9"/>
    </row>
    <row r="203" spans="1:4" ht="14.25">
      <c r="A203" s="6" t="s">
        <v>269</v>
      </c>
      <c r="B203" s="7" t="s">
        <v>801</v>
      </c>
      <c r="C203" s="8">
        <v>0.00593</v>
      </c>
      <c r="D203" s="9"/>
    </row>
    <row r="204" spans="1:4" ht="14.25">
      <c r="A204" s="6" t="s">
        <v>270</v>
      </c>
      <c r="B204" s="7" t="s">
        <v>802</v>
      </c>
      <c r="C204" s="8">
        <v>0.00576</v>
      </c>
      <c r="D204" s="9"/>
    </row>
    <row r="205" spans="1:4" ht="14.25">
      <c r="A205" s="6" t="s">
        <v>271</v>
      </c>
      <c r="B205" s="7" t="s">
        <v>803</v>
      </c>
      <c r="C205" s="8">
        <v>0.00913</v>
      </c>
      <c r="D205" s="9"/>
    </row>
    <row r="206" spans="1:4" ht="14.25">
      <c r="A206" s="6" t="s">
        <v>272</v>
      </c>
      <c r="B206" s="7" t="s">
        <v>804</v>
      </c>
      <c r="C206" s="8">
        <v>0.00841</v>
      </c>
      <c r="D206" s="9"/>
    </row>
    <row r="207" spans="1:4" ht="14.25">
      <c r="A207" s="6" t="s">
        <v>273</v>
      </c>
      <c r="B207" s="7" t="s">
        <v>805</v>
      </c>
      <c r="C207" s="8">
        <v>0.02183</v>
      </c>
      <c r="D207" s="9"/>
    </row>
    <row r="208" spans="1:4" ht="14.25">
      <c r="A208" s="6" t="s">
        <v>274</v>
      </c>
      <c r="B208" s="7" t="s">
        <v>806</v>
      </c>
      <c r="C208" s="8">
        <v>0.05332</v>
      </c>
      <c r="D208" s="9"/>
    </row>
    <row r="209" spans="1:4" ht="14.25">
      <c r="A209" s="6" t="s">
        <v>275</v>
      </c>
      <c r="B209" s="7" t="s">
        <v>807</v>
      </c>
      <c r="C209" s="8">
        <v>0.06042</v>
      </c>
      <c r="D209" s="9"/>
    </row>
    <row r="210" spans="1:4" ht="14.25">
      <c r="A210" s="6" t="s">
        <v>276</v>
      </c>
      <c r="B210" s="7" t="s">
        <v>808</v>
      </c>
      <c r="C210" s="8">
        <v>0.05762</v>
      </c>
      <c r="D210" s="9"/>
    </row>
    <row r="211" spans="1:4" ht="14.25">
      <c r="A211" s="6" t="s">
        <v>277</v>
      </c>
      <c r="B211" s="7" t="s">
        <v>809</v>
      </c>
      <c r="C211" s="8">
        <v>0.06622</v>
      </c>
      <c r="D211" s="9"/>
    </row>
    <row r="212" spans="1:4" ht="14.25">
      <c r="A212" s="6" t="s">
        <v>278</v>
      </c>
      <c r="B212" s="7" t="s">
        <v>810</v>
      </c>
      <c r="C212" s="8">
        <v>0.02557</v>
      </c>
      <c r="D212" s="9"/>
    </row>
    <row r="213" spans="1:4" ht="14.25">
      <c r="A213" s="6" t="s">
        <v>279</v>
      </c>
      <c r="B213" s="7" t="s">
        <v>811</v>
      </c>
      <c r="C213" s="8">
        <v>0.03559</v>
      </c>
      <c r="D213" s="9"/>
    </row>
    <row r="214" spans="1:4" ht="14.25">
      <c r="A214" s="6" t="s">
        <v>280</v>
      </c>
      <c r="B214" s="7" t="s">
        <v>812</v>
      </c>
      <c r="C214" s="8">
        <v>0.02511</v>
      </c>
      <c r="D214" s="9"/>
    </row>
    <row r="215" spans="1:4" ht="14.25">
      <c r="A215" s="6" t="s">
        <v>281</v>
      </c>
      <c r="B215" s="7" t="s">
        <v>813</v>
      </c>
      <c r="C215" s="8">
        <v>0.03051</v>
      </c>
      <c r="D215" s="9"/>
    </row>
    <row r="216" spans="1:4" ht="14.25">
      <c r="A216" s="6" t="s">
        <v>282</v>
      </c>
      <c r="B216" s="7" t="s">
        <v>814</v>
      </c>
      <c r="C216" s="8">
        <v>0.01468</v>
      </c>
      <c r="D216" s="9"/>
    </row>
    <row r="217" spans="1:4" ht="14.25">
      <c r="A217" s="6" t="s">
        <v>283</v>
      </c>
      <c r="B217" s="7" t="s">
        <v>815</v>
      </c>
      <c r="C217" s="8">
        <v>0.03995</v>
      </c>
      <c r="D217" s="9"/>
    </row>
    <row r="218" spans="1:4" ht="14.25">
      <c r="A218" s="6" t="s">
        <v>284</v>
      </c>
      <c r="B218" s="7" t="s">
        <v>816</v>
      </c>
      <c r="C218" s="8">
        <v>0.06185</v>
      </c>
      <c r="D218" s="9"/>
    </row>
    <row r="219" spans="1:4" ht="14.25">
      <c r="A219" s="6" t="s">
        <v>285</v>
      </c>
      <c r="B219" s="7" t="s">
        <v>817</v>
      </c>
      <c r="C219" s="8">
        <v>0.06197</v>
      </c>
      <c r="D219" s="9"/>
    </row>
    <row r="220" spans="1:4" ht="14.25">
      <c r="A220" s="6" t="s">
        <v>286</v>
      </c>
      <c r="B220" s="7" t="s">
        <v>818</v>
      </c>
      <c r="C220" s="8">
        <v>0.07387</v>
      </c>
      <c r="D220" s="9"/>
    </row>
    <row r="221" spans="1:4" ht="14.25">
      <c r="A221" s="6" t="s">
        <v>287</v>
      </c>
      <c r="B221" s="7" t="s">
        <v>819</v>
      </c>
      <c r="C221" s="8">
        <v>0.0586</v>
      </c>
      <c r="D221" s="9"/>
    </row>
    <row r="222" spans="1:4" ht="14.25">
      <c r="A222" s="6" t="s">
        <v>288</v>
      </c>
      <c r="B222" s="7" t="s">
        <v>820</v>
      </c>
      <c r="C222" s="8">
        <v>0.03148</v>
      </c>
      <c r="D222" s="9"/>
    </row>
    <row r="223" spans="1:4" ht="14.25">
      <c r="A223" s="6" t="s">
        <v>289</v>
      </c>
      <c r="B223" s="7" t="s">
        <v>821</v>
      </c>
      <c r="C223" s="8">
        <v>0.02019</v>
      </c>
      <c r="D223" s="9"/>
    </row>
    <row r="224" spans="1:4" ht="14.25">
      <c r="A224" s="6" t="s">
        <v>290</v>
      </c>
      <c r="B224" s="7" t="s">
        <v>822</v>
      </c>
      <c r="C224" s="8">
        <v>0.03602</v>
      </c>
      <c r="D224" s="9"/>
    </row>
    <row r="225" spans="1:4" ht="14.25">
      <c r="A225" s="6" t="s">
        <v>291</v>
      </c>
      <c r="B225" s="7" t="s">
        <v>823</v>
      </c>
      <c r="C225" s="8">
        <v>0.02198</v>
      </c>
      <c r="D225" s="9"/>
    </row>
    <row r="226" spans="1:4" ht="14.25">
      <c r="A226" s="6" t="s">
        <v>292</v>
      </c>
      <c r="B226" s="7" t="s">
        <v>824</v>
      </c>
      <c r="C226" s="8">
        <v>0.04178</v>
      </c>
      <c r="D226" s="9"/>
    </row>
    <row r="227" spans="1:4" ht="14.25">
      <c r="A227" s="6" t="s">
        <v>293</v>
      </c>
      <c r="B227" s="7" t="s">
        <v>825</v>
      </c>
      <c r="C227" s="8">
        <v>0.06065</v>
      </c>
      <c r="D227" s="9"/>
    </row>
    <row r="228" spans="1:4" ht="14.25">
      <c r="A228" s="6" t="s">
        <v>294</v>
      </c>
      <c r="B228" s="7" t="s">
        <v>826</v>
      </c>
      <c r="C228" s="8">
        <v>0.05048</v>
      </c>
      <c r="D228" s="9"/>
    </row>
    <row r="229" spans="1:4" ht="14.25">
      <c r="A229" s="6" t="s">
        <v>295</v>
      </c>
      <c r="B229" s="7" t="s">
        <v>827</v>
      </c>
      <c r="C229" s="8">
        <v>0.04391</v>
      </c>
      <c r="D229" s="9"/>
    </row>
    <row r="230" spans="1:4" ht="14.25">
      <c r="A230" s="6" t="s">
        <v>296</v>
      </c>
      <c r="B230" s="7" t="s">
        <v>828</v>
      </c>
      <c r="C230" s="8">
        <v>0.04498</v>
      </c>
      <c r="D230" s="9"/>
    </row>
    <row r="231" spans="1:4" ht="14.25">
      <c r="A231" s="6" t="s">
        <v>297</v>
      </c>
      <c r="B231" s="7" t="s">
        <v>829</v>
      </c>
      <c r="C231" s="8">
        <v>0.05625</v>
      </c>
      <c r="D231" s="9"/>
    </row>
    <row r="232" spans="1:4" ht="14.25">
      <c r="A232" s="6" t="s">
        <v>298</v>
      </c>
      <c r="B232" s="7" t="s">
        <v>830</v>
      </c>
      <c r="C232" s="8">
        <v>0.04108</v>
      </c>
      <c r="D232" s="9"/>
    </row>
    <row r="233" spans="1:4" ht="14.25">
      <c r="A233" s="6" t="s">
        <v>299</v>
      </c>
      <c r="B233" s="7" t="s">
        <v>831</v>
      </c>
      <c r="C233" s="8">
        <v>0.03683</v>
      </c>
      <c r="D233" s="9"/>
    </row>
    <row r="234" spans="1:4" ht="14.25">
      <c r="A234" s="6" t="s">
        <v>300</v>
      </c>
      <c r="B234" s="7" t="s">
        <v>832</v>
      </c>
      <c r="C234" s="8">
        <v>0.05224</v>
      </c>
      <c r="D234" s="9"/>
    </row>
    <row r="235" spans="1:4" ht="14.25">
      <c r="A235" s="6" t="s">
        <v>301</v>
      </c>
      <c r="B235" s="7" t="s">
        <v>833</v>
      </c>
      <c r="C235" s="8">
        <v>0.02829</v>
      </c>
      <c r="D235" s="9"/>
    </row>
    <row r="236" spans="1:4" ht="14.25">
      <c r="A236" s="6" t="s">
        <v>302</v>
      </c>
      <c r="B236" s="7" t="s">
        <v>834</v>
      </c>
      <c r="C236" s="8">
        <v>0.03457</v>
      </c>
      <c r="D236" s="9"/>
    </row>
    <row r="237" spans="1:4" ht="14.25">
      <c r="A237" s="6" t="s">
        <v>303</v>
      </c>
      <c r="B237" s="7" t="s">
        <v>835</v>
      </c>
      <c r="C237" s="8">
        <v>0.02097</v>
      </c>
      <c r="D237" s="9"/>
    </row>
    <row r="238" spans="1:4" ht="14.25">
      <c r="A238" s="6" t="s">
        <v>304</v>
      </c>
      <c r="B238" s="7" t="s">
        <v>836</v>
      </c>
      <c r="C238" s="8">
        <v>0.00609</v>
      </c>
      <c r="D238" s="9"/>
    </row>
    <row r="239" spans="1:4" ht="14.25">
      <c r="A239" s="6" t="s">
        <v>305</v>
      </c>
      <c r="B239" s="7" t="s">
        <v>837</v>
      </c>
      <c r="C239" s="8">
        <v>0.01344</v>
      </c>
      <c r="D239" s="9"/>
    </row>
    <row r="240" spans="1:4" ht="14.25">
      <c r="A240" s="6" t="s">
        <v>306</v>
      </c>
      <c r="B240" s="7" t="s">
        <v>838</v>
      </c>
      <c r="C240" s="8">
        <v>0.04113</v>
      </c>
      <c r="D240" s="9"/>
    </row>
    <row r="241" spans="1:4" ht="14.25">
      <c r="A241" s="6" t="s">
        <v>307</v>
      </c>
      <c r="B241" s="7" t="s">
        <v>839</v>
      </c>
      <c r="C241" s="8">
        <v>0.01973</v>
      </c>
      <c r="D241" s="9"/>
    </row>
    <row r="242" spans="1:4" ht="14.25">
      <c r="A242" s="6" t="s">
        <v>308</v>
      </c>
      <c r="B242" s="7" t="s">
        <v>840</v>
      </c>
      <c r="C242" s="8">
        <v>0.01449</v>
      </c>
      <c r="D242" s="9"/>
    </row>
    <row r="243" spans="1:4" ht="14.25">
      <c r="A243" s="6" t="s">
        <v>309</v>
      </c>
      <c r="B243" s="7" t="s">
        <v>841</v>
      </c>
      <c r="C243" s="8">
        <v>0.03516</v>
      </c>
      <c r="D243" s="9"/>
    </row>
    <row r="244" spans="1:4" ht="14.25">
      <c r="A244" s="6" t="s">
        <v>310</v>
      </c>
      <c r="B244" s="7" t="s">
        <v>842</v>
      </c>
      <c r="C244" s="8">
        <v>0.02002</v>
      </c>
      <c r="D244" s="9"/>
    </row>
    <row r="245" spans="1:4" ht="14.25">
      <c r="A245" s="6" t="s">
        <v>311</v>
      </c>
      <c r="B245" s="7" t="s">
        <v>843</v>
      </c>
      <c r="C245" s="8">
        <v>0.01933</v>
      </c>
      <c r="D245" s="9"/>
    </row>
    <row r="246" spans="1:4" ht="14.25">
      <c r="A246" s="6" t="s">
        <v>312</v>
      </c>
      <c r="B246" s="7" t="s">
        <v>844</v>
      </c>
      <c r="C246" s="8">
        <v>0.01105</v>
      </c>
      <c r="D246" s="9"/>
    </row>
    <row r="247" spans="1:4" ht="14.25">
      <c r="A247" s="6" t="s">
        <v>313</v>
      </c>
      <c r="B247" s="7" t="s">
        <v>845</v>
      </c>
      <c r="C247" s="8">
        <v>0.01585</v>
      </c>
      <c r="D247" s="9"/>
    </row>
    <row r="248" spans="1:4" ht="14.25">
      <c r="A248" s="6" t="s">
        <v>314</v>
      </c>
      <c r="B248" s="7" t="s">
        <v>846</v>
      </c>
      <c r="C248" s="8">
        <v>0.01692</v>
      </c>
      <c r="D248" s="9"/>
    </row>
    <row r="249" spans="1:4" ht="14.25">
      <c r="A249" s="6" t="s">
        <v>315</v>
      </c>
      <c r="B249" s="7" t="s">
        <v>847</v>
      </c>
      <c r="C249" s="8">
        <v>0.00622</v>
      </c>
      <c r="D249" s="9"/>
    </row>
    <row r="250" spans="1:4" ht="14.25">
      <c r="A250" s="6" t="s">
        <v>316</v>
      </c>
      <c r="B250" s="7" t="s">
        <v>848</v>
      </c>
      <c r="C250" s="8">
        <v>0.00427</v>
      </c>
      <c r="D250" s="9"/>
    </row>
    <row r="251" spans="1:4" ht="14.25">
      <c r="A251" s="6" t="s">
        <v>317</v>
      </c>
      <c r="B251" s="7" t="s">
        <v>849</v>
      </c>
      <c r="C251" s="8">
        <v>0.00723</v>
      </c>
      <c r="D251" s="9"/>
    </row>
    <row r="252" spans="1:4" ht="14.25">
      <c r="A252" s="6" t="s">
        <v>318</v>
      </c>
      <c r="B252" s="7" t="s">
        <v>850</v>
      </c>
      <c r="C252" s="8">
        <v>0.00766</v>
      </c>
      <c r="D252" s="9"/>
    </row>
    <row r="253" spans="1:4" ht="14.25">
      <c r="A253" s="6" t="s">
        <v>319</v>
      </c>
      <c r="B253" s="7" t="s">
        <v>851</v>
      </c>
      <c r="C253" s="8">
        <v>0.004</v>
      </c>
      <c r="D253" s="9"/>
    </row>
    <row r="254" spans="1:4" ht="14.25">
      <c r="A254" s="6" t="s">
        <v>320</v>
      </c>
      <c r="B254" s="7" t="s">
        <v>852</v>
      </c>
      <c r="C254" s="8">
        <v>0.01318</v>
      </c>
      <c r="D254" s="9"/>
    </row>
    <row r="255" spans="1:4" ht="14.25">
      <c r="A255" s="6" t="s">
        <v>321</v>
      </c>
      <c r="B255" s="7" t="s">
        <v>853</v>
      </c>
      <c r="C255" s="8">
        <v>0.01387</v>
      </c>
      <c r="D255" s="9"/>
    </row>
    <row r="256" spans="1:4" ht="14.25">
      <c r="A256" s="6" t="s">
        <v>322</v>
      </c>
      <c r="B256" s="7" t="s">
        <v>854</v>
      </c>
      <c r="C256" s="8">
        <v>0.02186</v>
      </c>
      <c r="D256" s="9"/>
    </row>
    <row r="257" spans="1:4" ht="14.25">
      <c r="A257" s="6" t="s">
        <v>323</v>
      </c>
      <c r="B257" s="7" t="s">
        <v>855</v>
      </c>
      <c r="C257" s="8">
        <v>0.02095</v>
      </c>
      <c r="D257" s="9"/>
    </row>
    <row r="258" spans="1:4" ht="14.25">
      <c r="A258" s="6" t="s">
        <v>324</v>
      </c>
      <c r="B258" s="7" t="s">
        <v>856</v>
      </c>
      <c r="C258" s="8">
        <v>0.02372</v>
      </c>
      <c r="D258" s="9"/>
    </row>
    <row r="259" spans="1:4" ht="14.25">
      <c r="A259" s="6" t="s">
        <v>325</v>
      </c>
      <c r="B259" s="7" t="s">
        <v>857</v>
      </c>
      <c r="C259" s="8">
        <v>0.02717</v>
      </c>
      <c r="D259" s="9"/>
    </row>
    <row r="260" spans="1:4" ht="14.25">
      <c r="A260" s="6" t="s">
        <v>326</v>
      </c>
      <c r="B260" s="7" t="s">
        <v>858</v>
      </c>
      <c r="C260" s="8">
        <v>0.02962</v>
      </c>
      <c r="D260" s="9"/>
    </row>
    <row r="261" spans="1:4" ht="14.25">
      <c r="A261" s="6" t="s">
        <v>327</v>
      </c>
      <c r="B261" s="7" t="s">
        <v>859</v>
      </c>
      <c r="C261" s="8">
        <v>0.05629</v>
      </c>
      <c r="D261" s="9"/>
    </row>
    <row r="262" spans="1:4" ht="14.25">
      <c r="A262" s="6" t="s">
        <v>328</v>
      </c>
      <c r="B262" s="7" t="s">
        <v>860</v>
      </c>
      <c r="C262" s="8">
        <v>0.02217</v>
      </c>
      <c r="D262" s="9"/>
    </row>
    <row r="263" spans="1:4" ht="14.25">
      <c r="A263" s="6" t="s">
        <v>329</v>
      </c>
      <c r="B263" s="7" t="s">
        <v>861</v>
      </c>
      <c r="C263" s="8">
        <v>0.02833</v>
      </c>
      <c r="D263" s="9"/>
    </row>
    <row r="264" spans="1:4" ht="14.25">
      <c r="A264" s="6" t="s">
        <v>330</v>
      </c>
      <c r="B264" s="7" t="s">
        <v>862</v>
      </c>
      <c r="C264" s="8">
        <v>0.04574</v>
      </c>
      <c r="D264" s="9"/>
    </row>
    <row r="265" spans="1:4" ht="14.25">
      <c r="A265" s="6" t="s">
        <v>331</v>
      </c>
      <c r="B265" s="7" t="s">
        <v>863</v>
      </c>
      <c r="C265" s="8">
        <v>0.02948</v>
      </c>
      <c r="D265" s="9"/>
    </row>
    <row r="266" spans="1:4" ht="14.25">
      <c r="A266" s="6" t="s">
        <v>332</v>
      </c>
      <c r="B266" s="7" t="s">
        <v>864</v>
      </c>
      <c r="C266" s="8">
        <v>0.04399</v>
      </c>
      <c r="D266" s="9"/>
    </row>
    <row r="267" spans="1:4" ht="14.25">
      <c r="A267" s="6" t="s">
        <v>333</v>
      </c>
      <c r="B267" s="7" t="s">
        <v>865</v>
      </c>
      <c r="C267" s="8">
        <v>0.01352</v>
      </c>
      <c r="D267" s="9"/>
    </row>
    <row r="268" spans="1:4" ht="14.25">
      <c r="A268" s="6" t="s">
        <v>334</v>
      </c>
      <c r="B268" s="7" t="s">
        <v>866</v>
      </c>
      <c r="C268" s="8">
        <v>0.03289</v>
      </c>
      <c r="D268" s="9"/>
    </row>
    <row r="269" spans="1:4" ht="14.25">
      <c r="A269" s="6" t="s">
        <v>335</v>
      </c>
      <c r="B269" s="7" t="s">
        <v>867</v>
      </c>
      <c r="C269" s="8">
        <v>0.02165</v>
      </c>
      <c r="D269" s="9"/>
    </row>
    <row r="270" spans="1:4" ht="14.25">
      <c r="A270" s="6" t="s">
        <v>336</v>
      </c>
      <c r="B270" s="7" t="s">
        <v>868</v>
      </c>
      <c r="C270" s="8">
        <v>0.00863</v>
      </c>
      <c r="D270" s="9"/>
    </row>
    <row r="271" spans="1:4" ht="14.25">
      <c r="A271" s="6" t="s">
        <v>337</v>
      </c>
      <c r="B271" s="7" t="s">
        <v>869</v>
      </c>
      <c r="C271" s="8">
        <v>0.00447</v>
      </c>
      <c r="D271" s="9"/>
    </row>
    <row r="272" spans="1:4" ht="14.25">
      <c r="A272" s="6" t="s">
        <v>338</v>
      </c>
      <c r="B272" s="7" t="s">
        <v>870</v>
      </c>
      <c r="C272" s="8">
        <v>0.00876</v>
      </c>
      <c r="D272" s="9"/>
    </row>
    <row r="273" spans="1:4" ht="14.25">
      <c r="A273" s="6" t="s">
        <v>339</v>
      </c>
      <c r="B273" s="7" t="s">
        <v>871</v>
      </c>
      <c r="C273" s="8">
        <v>0.01317</v>
      </c>
      <c r="D273" s="9"/>
    </row>
    <row r="274" spans="1:4" ht="14.25">
      <c r="A274" s="6" t="s">
        <v>340</v>
      </c>
      <c r="B274" s="7" t="s">
        <v>872</v>
      </c>
      <c r="C274" s="8">
        <v>0.00869</v>
      </c>
      <c r="D274" s="9"/>
    </row>
    <row r="275" spans="1:4" ht="14.25">
      <c r="A275" s="6" t="s">
        <v>341</v>
      </c>
      <c r="B275" s="7" t="s">
        <v>873</v>
      </c>
      <c r="C275" s="8">
        <v>0.01115</v>
      </c>
      <c r="D275" s="9"/>
    </row>
    <row r="276" spans="1:4" ht="14.25">
      <c r="A276" s="6" t="s">
        <v>342</v>
      </c>
      <c r="B276" s="7" t="s">
        <v>874</v>
      </c>
      <c r="C276" s="8">
        <v>0.01108</v>
      </c>
      <c r="D276" s="9"/>
    </row>
    <row r="277" spans="1:4" ht="14.25">
      <c r="A277" s="6" t="s">
        <v>343</v>
      </c>
      <c r="B277" s="7" t="s">
        <v>875</v>
      </c>
      <c r="C277" s="8">
        <v>0.01284</v>
      </c>
      <c r="D277" s="9"/>
    </row>
    <row r="278" spans="1:4" ht="14.25">
      <c r="A278" s="6" t="s">
        <v>344</v>
      </c>
      <c r="B278" s="7" t="s">
        <v>876</v>
      </c>
      <c r="C278" s="8">
        <v>0.01443</v>
      </c>
      <c r="D278" s="9"/>
    </row>
    <row r="279" spans="1:4" ht="14.25">
      <c r="A279" s="6" t="s">
        <v>345</v>
      </c>
      <c r="B279" s="7" t="s">
        <v>877</v>
      </c>
      <c r="C279" s="8">
        <v>0.01532</v>
      </c>
      <c r="D279" s="9"/>
    </row>
    <row r="280" spans="1:4" ht="14.25">
      <c r="A280" s="6" t="s">
        <v>346</v>
      </c>
      <c r="B280" s="7" t="s">
        <v>878</v>
      </c>
      <c r="C280" s="8">
        <v>0.01491</v>
      </c>
      <c r="D280" s="9"/>
    </row>
    <row r="281" spans="1:4" ht="14.25">
      <c r="A281" s="6" t="s">
        <v>347</v>
      </c>
      <c r="B281" s="7" t="s">
        <v>879</v>
      </c>
      <c r="C281" s="8">
        <v>0.00727</v>
      </c>
      <c r="D281" s="9"/>
    </row>
    <row r="282" spans="1:4" ht="14.25">
      <c r="A282" s="6" t="s">
        <v>348</v>
      </c>
      <c r="B282" s="7" t="s">
        <v>880</v>
      </c>
      <c r="C282" s="8">
        <v>0.01623</v>
      </c>
      <c r="D282" s="9"/>
    </row>
    <row r="283" spans="1:4" ht="14.25">
      <c r="A283" s="6" t="s">
        <v>349</v>
      </c>
      <c r="B283" s="7" t="s">
        <v>881</v>
      </c>
      <c r="C283" s="8">
        <v>0.01591</v>
      </c>
      <c r="D283" s="9"/>
    </row>
    <row r="284" spans="1:4" ht="14.25">
      <c r="A284" s="6" t="s">
        <v>350</v>
      </c>
      <c r="B284" s="7" t="s">
        <v>882</v>
      </c>
      <c r="C284" s="8">
        <v>0.01871</v>
      </c>
      <c r="D284" s="9"/>
    </row>
    <row r="285" spans="1:4" ht="14.25">
      <c r="A285" s="6" t="s">
        <v>351</v>
      </c>
      <c r="B285" s="7" t="s">
        <v>883</v>
      </c>
      <c r="C285" s="8">
        <v>0.01446</v>
      </c>
      <c r="D285" s="9"/>
    </row>
    <row r="286" spans="1:4" ht="14.25">
      <c r="A286" s="6" t="s">
        <v>352</v>
      </c>
      <c r="B286" s="7" t="s">
        <v>884</v>
      </c>
      <c r="C286" s="8">
        <v>0.03733</v>
      </c>
      <c r="D286" s="9"/>
    </row>
    <row r="287" spans="1:4" ht="14.25">
      <c r="A287" s="6" t="s">
        <v>353</v>
      </c>
      <c r="B287" s="7" t="s">
        <v>885</v>
      </c>
      <c r="C287" s="8">
        <v>0.0265</v>
      </c>
      <c r="D287" s="9"/>
    </row>
    <row r="288" spans="1:4" ht="14.25">
      <c r="A288" s="6" t="s">
        <v>354</v>
      </c>
      <c r="B288" s="7" t="s">
        <v>886</v>
      </c>
      <c r="C288" s="8">
        <v>0.01873</v>
      </c>
      <c r="D288" s="9"/>
    </row>
    <row r="289" spans="1:4" ht="14.25">
      <c r="A289" s="6" t="s">
        <v>355</v>
      </c>
      <c r="B289" s="7" t="s">
        <v>887</v>
      </c>
      <c r="C289" s="8">
        <v>0.01374</v>
      </c>
      <c r="D289" s="9"/>
    </row>
    <row r="290" spans="1:4" ht="14.25">
      <c r="A290" s="6" t="s">
        <v>356</v>
      </c>
      <c r="B290" s="7" t="s">
        <v>888</v>
      </c>
      <c r="C290" s="8">
        <v>0.03256</v>
      </c>
      <c r="D290" s="9"/>
    </row>
    <row r="291" spans="1:4" ht="14.25">
      <c r="A291" s="6" t="s">
        <v>357</v>
      </c>
      <c r="B291" s="7" t="s">
        <v>889</v>
      </c>
      <c r="C291" s="8">
        <v>0.01668</v>
      </c>
      <c r="D291" s="9"/>
    </row>
    <row r="292" spans="1:4" ht="14.25">
      <c r="A292" s="6" t="s">
        <v>358</v>
      </c>
      <c r="B292" s="7" t="s">
        <v>890</v>
      </c>
      <c r="C292" s="8">
        <v>0.01383</v>
      </c>
      <c r="D292" s="9"/>
    </row>
    <row r="293" spans="1:4" ht="14.25">
      <c r="A293" s="6" t="s">
        <v>359</v>
      </c>
      <c r="B293" s="7" t="s">
        <v>891</v>
      </c>
      <c r="C293" s="8">
        <v>0.01563</v>
      </c>
      <c r="D293" s="9"/>
    </row>
    <row r="294" spans="1:4" ht="14.25">
      <c r="A294" s="6" t="s">
        <v>360</v>
      </c>
      <c r="B294" s="7" t="s">
        <v>892</v>
      </c>
      <c r="C294" s="8">
        <v>0.03031</v>
      </c>
      <c r="D294" s="9"/>
    </row>
    <row r="295" spans="1:4" ht="14.25">
      <c r="A295" s="6" t="s">
        <v>361</v>
      </c>
      <c r="B295" s="7" t="s">
        <v>893</v>
      </c>
      <c r="C295" s="8">
        <v>0.02112</v>
      </c>
      <c r="D295" s="9"/>
    </row>
    <row r="296" spans="1:4" ht="14.25">
      <c r="A296" s="6" t="s">
        <v>362</v>
      </c>
      <c r="B296" s="7" t="s">
        <v>894</v>
      </c>
      <c r="C296" s="8">
        <v>0.01704</v>
      </c>
      <c r="D296" s="9"/>
    </row>
    <row r="297" spans="1:4" ht="14.25">
      <c r="A297" s="6" t="s">
        <v>363</v>
      </c>
      <c r="B297" s="7" t="s">
        <v>895</v>
      </c>
      <c r="C297" s="8">
        <v>0.03035</v>
      </c>
      <c r="D297" s="9"/>
    </row>
    <row r="298" spans="1:4" ht="14.25">
      <c r="A298" s="6" t="s">
        <v>364</v>
      </c>
      <c r="B298" s="7" t="s">
        <v>896</v>
      </c>
      <c r="C298" s="8">
        <v>0.01269</v>
      </c>
      <c r="D298" s="9"/>
    </row>
    <row r="299" spans="1:4" ht="14.25">
      <c r="A299" s="6" t="s">
        <v>365</v>
      </c>
      <c r="B299" s="7" t="s">
        <v>897</v>
      </c>
      <c r="C299" s="8">
        <v>0.00506</v>
      </c>
      <c r="D299" s="9"/>
    </row>
    <row r="300" spans="1:4" ht="14.25">
      <c r="A300" s="6" t="s">
        <v>366</v>
      </c>
      <c r="B300" s="7" t="s">
        <v>898</v>
      </c>
      <c r="C300" s="8">
        <v>0.01222</v>
      </c>
      <c r="D300" s="9"/>
    </row>
    <row r="301" spans="1:4" ht="14.25">
      <c r="A301" s="6" t="s">
        <v>367</v>
      </c>
      <c r="B301" s="7" t="s">
        <v>899</v>
      </c>
      <c r="C301" s="8">
        <v>0.01531</v>
      </c>
      <c r="D301" s="9"/>
    </row>
    <row r="302" spans="1:4" ht="14.25">
      <c r="A302" s="6" t="s">
        <v>368</v>
      </c>
      <c r="B302" s="7" t="s">
        <v>900</v>
      </c>
      <c r="C302" s="8">
        <v>0.01962</v>
      </c>
      <c r="D302" s="9"/>
    </row>
    <row r="303" spans="1:4" ht="14.25">
      <c r="A303" s="6" t="s">
        <v>369</v>
      </c>
      <c r="B303" s="7" t="s">
        <v>901</v>
      </c>
      <c r="C303" s="8">
        <v>0.0251</v>
      </c>
      <c r="D303" s="9"/>
    </row>
    <row r="304" spans="1:4" ht="14.25">
      <c r="A304" s="6" t="s">
        <v>370</v>
      </c>
      <c r="B304" s="7" t="s">
        <v>902</v>
      </c>
      <c r="C304" s="8">
        <v>0.00775</v>
      </c>
      <c r="D304" s="9"/>
    </row>
    <row r="305" spans="1:4" ht="14.25">
      <c r="A305" s="6" t="s">
        <v>371</v>
      </c>
      <c r="B305" s="7" t="s">
        <v>903</v>
      </c>
      <c r="C305" s="8">
        <v>0.00443</v>
      </c>
      <c r="D305" s="9"/>
    </row>
    <row r="306" spans="1:4" ht="14.25">
      <c r="A306" s="6" t="s">
        <v>372</v>
      </c>
      <c r="B306" s="7" t="s">
        <v>904</v>
      </c>
      <c r="C306" s="8">
        <v>0.004</v>
      </c>
      <c r="D306" s="9"/>
    </row>
    <row r="307" spans="1:4" ht="14.25">
      <c r="A307" s="6" t="s">
        <v>373</v>
      </c>
      <c r="B307" s="7" t="s">
        <v>905</v>
      </c>
      <c r="C307" s="8">
        <v>0.00988</v>
      </c>
      <c r="D307" s="9"/>
    </row>
    <row r="308" spans="1:4" ht="14.25">
      <c r="A308" s="6" t="s">
        <v>374</v>
      </c>
      <c r="B308" s="7" t="s">
        <v>906</v>
      </c>
      <c r="C308" s="8">
        <v>0.01503</v>
      </c>
      <c r="D308" s="9"/>
    </row>
    <row r="309" spans="1:4" ht="14.25">
      <c r="A309" s="6" t="s">
        <v>375</v>
      </c>
      <c r="B309" s="7" t="s">
        <v>907</v>
      </c>
      <c r="C309" s="8">
        <v>0.01444</v>
      </c>
      <c r="D309" s="9"/>
    </row>
    <row r="310" spans="1:4" ht="14.25">
      <c r="A310" s="6" t="s">
        <v>376</v>
      </c>
      <c r="B310" s="7" t="s">
        <v>908</v>
      </c>
      <c r="C310" s="8">
        <v>0.00922</v>
      </c>
      <c r="D310" s="9"/>
    </row>
    <row r="311" spans="1:4" ht="14.25">
      <c r="A311" s="6" t="s">
        <v>377</v>
      </c>
      <c r="B311" s="7" t="s">
        <v>909</v>
      </c>
      <c r="C311" s="8">
        <v>0.00753</v>
      </c>
      <c r="D311" s="9"/>
    </row>
    <row r="312" spans="1:4" ht="14.25">
      <c r="A312" s="6" t="s">
        <v>378</v>
      </c>
      <c r="B312" s="7" t="s">
        <v>910</v>
      </c>
      <c r="C312" s="8">
        <v>0.01295</v>
      </c>
      <c r="D312" s="9"/>
    </row>
    <row r="313" spans="1:4" ht="14.25">
      <c r="A313" s="6" t="s">
        <v>379</v>
      </c>
      <c r="B313" s="7" t="s">
        <v>911</v>
      </c>
      <c r="C313" s="8">
        <v>0.01764</v>
      </c>
      <c r="D313" s="9"/>
    </row>
    <row r="314" spans="1:4" ht="14.25">
      <c r="A314" s="6" t="s">
        <v>380</v>
      </c>
      <c r="B314" s="7" t="s">
        <v>912</v>
      </c>
      <c r="C314" s="8">
        <v>0.02492</v>
      </c>
      <c r="D314" s="9"/>
    </row>
    <row r="315" spans="1:4" ht="14.25">
      <c r="A315" s="6" t="s">
        <v>381</v>
      </c>
      <c r="B315" s="7" t="s">
        <v>913</v>
      </c>
      <c r="C315" s="8">
        <v>0.00953</v>
      </c>
      <c r="D315" s="9"/>
    </row>
    <row r="316" spans="1:4" ht="14.25">
      <c r="A316" s="6" t="s">
        <v>382</v>
      </c>
      <c r="B316" s="7" t="s">
        <v>914</v>
      </c>
      <c r="C316" s="8">
        <v>0.00916</v>
      </c>
      <c r="D316" s="9"/>
    </row>
    <row r="317" spans="1:4" ht="14.25">
      <c r="A317" s="6" t="s">
        <v>383</v>
      </c>
      <c r="B317" s="7" t="s">
        <v>915</v>
      </c>
      <c r="C317" s="8">
        <v>0.03626</v>
      </c>
      <c r="D317" s="9"/>
    </row>
    <row r="318" spans="1:4" ht="14.25">
      <c r="A318" s="6" t="s">
        <v>384</v>
      </c>
      <c r="B318" s="7" t="s">
        <v>916</v>
      </c>
      <c r="C318" s="8">
        <v>0.004</v>
      </c>
      <c r="D318" s="9"/>
    </row>
    <row r="319" spans="1:4" ht="14.25">
      <c r="A319" s="6" t="s">
        <v>385</v>
      </c>
      <c r="B319" s="7" t="s">
        <v>917</v>
      </c>
      <c r="C319" s="8">
        <v>0.02633</v>
      </c>
      <c r="D319" s="9"/>
    </row>
    <row r="320" spans="1:4" ht="14.25">
      <c r="A320" s="6" t="s">
        <v>386</v>
      </c>
      <c r="B320" s="7" t="s">
        <v>918</v>
      </c>
      <c r="C320" s="8">
        <v>0.01208</v>
      </c>
      <c r="D320" s="9"/>
    </row>
    <row r="321" spans="1:4" ht="14.25">
      <c r="A321" s="6" t="s">
        <v>387</v>
      </c>
      <c r="B321" s="7" t="s">
        <v>919</v>
      </c>
      <c r="C321" s="8">
        <v>0.02001</v>
      </c>
      <c r="D321" s="9"/>
    </row>
    <row r="322" spans="1:4" ht="14.25">
      <c r="A322" s="6" t="s">
        <v>388</v>
      </c>
      <c r="B322" s="7" t="s">
        <v>920</v>
      </c>
      <c r="C322" s="8">
        <v>0.00792</v>
      </c>
      <c r="D322" s="9"/>
    </row>
    <row r="323" spans="1:4" ht="14.25">
      <c r="A323" s="6" t="s">
        <v>389</v>
      </c>
      <c r="B323" s="7" t="s">
        <v>921</v>
      </c>
      <c r="C323" s="8">
        <v>0.00767</v>
      </c>
      <c r="D323" s="9"/>
    </row>
    <row r="324" spans="1:4" ht="14.25">
      <c r="A324" s="6" t="s">
        <v>390</v>
      </c>
      <c r="B324" s="7" t="s">
        <v>922</v>
      </c>
      <c r="C324" s="8">
        <v>0.0217</v>
      </c>
      <c r="D324" s="9"/>
    </row>
    <row r="325" spans="1:4" ht="14.25">
      <c r="A325" s="6" t="s">
        <v>391</v>
      </c>
      <c r="B325" s="7" t="s">
        <v>923</v>
      </c>
      <c r="C325" s="8">
        <v>0.01834</v>
      </c>
      <c r="D325" s="9"/>
    </row>
    <row r="326" spans="1:4" ht="14.25">
      <c r="A326" s="6" t="s">
        <v>392</v>
      </c>
      <c r="B326" s="7" t="s">
        <v>924</v>
      </c>
      <c r="C326" s="8">
        <v>0.01184</v>
      </c>
      <c r="D326" s="9"/>
    </row>
    <row r="327" spans="1:4" ht="14.25">
      <c r="A327" s="6" t="s">
        <v>393</v>
      </c>
      <c r="B327" s="7" t="s">
        <v>925</v>
      </c>
      <c r="C327" s="8">
        <v>0.02998</v>
      </c>
      <c r="D327" s="9"/>
    </row>
    <row r="328" spans="1:4" ht="14.25">
      <c r="A328" s="6" t="s">
        <v>394</v>
      </c>
      <c r="B328" s="7" t="s">
        <v>926</v>
      </c>
      <c r="C328" s="8">
        <v>0.0217</v>
      </c>
      <c r="D328" s="9"/>
    </row>
    <row r="329" spans="1:4" ht="14.25">
      <c r="A329" s="6" t="s">
        <v>395</v>
      </c>
      <c r="B329" s="7" t="s">
        <v>927</v>
      </c>
      <c r="C329" s="8">
        <v>0.02601</v>
      </c>
      <c r="D329" s="9"/>
    </row>
    <row r="330" spans="1:4" ht="14.25">
      <c r="A330" s="6" t="s">
        <v>396</v>
      </c>
      <c r="B330" s="7" t="s">
        <v>928</v>
      </c>
      <c r="C330" s="8">
        <v>0.07513</v>
      </c>
      <c r="D330" s="9"/>
    </row>
    <row r="331" spans="1:4" ht="14.25">
      <c r="A331" s="6" t="s">
        <v>397</v>
      </c>
      <c r="B331" s="7" t="s">
        <v>929</v>
      </c>
      <c r="C331" s="8">
        <v>0.04957</v>
      </c>
      <c r="D331" s="9"/>
    </row>
    <row r="332" spans="1:4" ht="14.25">
      <c r="A332" s="6" t="s">
        <v>398</v>
      </c>
      <c r="B332" s="7" t="s">
        <v>930</v>
      </c>
      <c r="C332" s="8">
        <v>0.03734</v>
      </c>
      <c r="D332" s="9"/>
    </row>
    <row r="333" spans="1:4" ht="14.25">
      <c r="A333" s="6" t="s">
        <v>399</v>
      </c>
      <c r="B333" s="7" t="s">
        <v>931</v>
      </c>
      <c r="C333" s="8">
        <v>0.02548</v>
      </c>
      <c r="D333" s="9"/>
    </row>
    <row r="334" spans="1:4" ht="14.25">
      <c r="A334" s="6" t="s">
        <v>400</v>
      </c>
      <c r="B334" s="7" t="s">
        <v>932</v>
      </c>
      <c r="C334" s="8">
        <v>0.03566</v>
      </c>
      <c r="D334" s="9"/>
    </row>
    <row r="335" spans="1:4" ht="14.25">
      <c r="A335" s="6" t="s">
        <v>401</v>
      </c>
      <c r="B335" s="7" t="s">
        <v>933</v>
      </c>
      <c r="C335" s="8">
        <v>0.01678</v>
      </c>
      <c r="D335" s="9"/>
    </row>
    <row r="336" spans="1:4" ht="14.25">
      <c r="A336" s="6" t="s">
        <v>402</v>
      </c>
      <c r="B336" s="7" t="s">
        <v>934</v>
      </c>
      <c r="C336" s="8">
        <v>0.02585</v>
      </c>
      <c r="D336" s="9"/>
    </row>
    <row r="337" spans="1:4" ht="14.25">
      <c r="A337" s="6" t="s">
        <v>403</v>
      </c>
      <c r="B337" s="7" t="s">
        <v>935</v>
      </c>
      <c r="C337" s="8">
        <v>0.03639</v>
      </c>
      <c r="D337" s="9"/>
    </row>
    <row r="338" spans="1:4" ht="14.25">
      <c r="A338" s="6" t="s">
        <v>404</v>
      </c>
      <c r="B338" s="7" t="s">
        <v>936</v>
      </c>
      <c r="C338" s="8">
        <v>0.02816</v>
      </c>
      <c r="D338" s="9"/>
    </row>
    <row r="339" spans="1:4" ht="14.25">
      <c r="A339" s="6" t="s">
        <v>405</v>
      </c>
      <c r="B339" s="7" t="s">
        <v>937</v>
      </c>
      <c r="C339" s="8">
        <v>0.01543</v>
      </c>
      <c r="D339" s="9"/>
    </row>
    <row r="340" spans="1:4" ht="14.25">
      <c r="A340" s="6" t="s">
        <v>406</v>
      </c>
      <c r="B340" s="7" t="s">
        <v>938</v>
      </c>
      <c r="C340" s="8">
        <v>0.01101</v>
      </c>
      <c r="D340" s="9"/>
    </row>
    <row r="341" spans="1:4" ht="14.25">
      <c r="A341" s="6" t="s">
        <v>407</v>
      </c>
      <c r="B341" s="7" t="s">
        <v>939</v>
      </c>
      <c r="C341" s="8">
        <v>0.02921</v>
      </c>
      <c r="D341" s="9"/>
    </row>
    <row r="342" spans="1:4" ht="14.25">
      <c r="A342" s="6" t="s">
        <v>408</v>
      </c>
      <c r="B342" s="7" t="s">
        <v>940</v>
      </c>
      <c r="C342" s="8">
        <v>0.00987</v>
      </c>
      <c r="D342" s="9"/>
    </row>
    <row r="343" spans="1:4" ht="14.25">
      <c r="A343" s="6" t="s">
        <v>409</v>
      </c>
      <c r="B343" s="7" t="s">
        <v>941</v>
      </c>
      <c r="C343" s="8">
        <v>0.01135</v>
      </c>
      <c r="D343" s="9"/>
    </row>
    <row r="344" spans="1:4" ht="14.25">
      <c r="A344" s="6" t="s">
        <v>410</v>
      </c>
      <c r="B344" s="7" t="s">
        <v>942</v>
      </c>
      <c r="C344" s="8">
        <v>0.01408</v>
      </c>
      <c r="D344" s="9"/>
    </row>
    <row r="345" spans="1:4" ht="14.25">
      <c r="A345" s="6" t="s">
        <v>411</v>
      </c>
      <c r="B345" s="7" t="s">
        <v>943</v>
      </c>
      <c r="C345" s="8">
        <v>0.06011</v>
      </c>
      <c r="D345" s="9"/>
    </row>
    <row r="346" spans="1:4" ht="14.25">
      <c r="A346" s="6" t="s">
        <v>412</v>
      </c>
      <c r="B346" s="7" t="s">
        <v>944</v>
      </c>
      <c r="C346" s="8">
        <v>0.04774</v>
      </c>
      <c r="D346" s="9"/>
    </row>
    <row r="347" spans="1:4" ht="14.25">
      <c r="A347" s="6" t="s">
        <v>413</v>
      </c>
      <c r="B347" s="7" t="s">
        <v>945</v>
      </c>
      <c r="C347" s="8">
        <v>0.03467</v>
      </c>
      <c r="D347" s="9"/>
    </row>
    <row r="348" spans="1:4" ht="14.25">
      <c r="A348" s="6" t="s">
        <v>414</v>
      </c>
      <c r="B348" s="7" t="s">
        <v>946</v>
      </c>
      <c r="C348" s="8">
        <v>0.01695</v>
      </c>
      <c r="D348" s="9"/>
    </row>
    <row r="349" spans="1:4" ht="14.25">
      <c r="A349" s="6" t="s">
        <v>415</v>
      </c>
      <c r="B349" s="7" t="s">
        <v>947</v>
      </c>
      <c r="C349" s="8">
        <v>0.00482</v>
      </c>
      <c r="D349" s="9"/>
    </row>
    <row r="350" spans="1:4" ht="14.25">
      <c r="A350" s="6" t="s">
        <v>416</v>
      </c>
      <c r="B350" s="7" t="s">
        <v>948</v>
      </c>
      <c r="C350" s="8">
        <v>0.00902</v>
      </c>
      <c r="D350" s="9"/>
    </row>
    <row r="351" spans="1:4" ht="14.25">
      <c r="A351" s="6" t="s">
        <v>417</v>
      </c>
      <c r="B351" s="7" t="s">
        <v>949</v>
      </c>
      <c r="C351" s="8">
        <v>0.02136</v>
      </c>
      <c r="D351" s="9"/>
    </row>
    <row r="352" spans="1:4" ht="14.25">
      <c r="A352" s="6" t="s">
        <v>418</v>
      </c>
      <c r="B352" s="7" t="s">
        <v>950</v>
      </c>
      <c r="C352" s="8">
        <v>0.004</v>
      </c>
      <c r="D352" s="9"/>
    </row>
    <row r="353" spans="1:4" ht="14.25">
      <c r="A353" s="6" t="s">
        <v>419</v>
      </c>
      <c r="B353" s="7" t="s">
        <v>951</v>
      </c>
      <c r="C353" s="8">
        <v>0.01579</v>
      </c>
      <c r="D353" s="9"/>
    </row>
    <row r="354" spans="1:4" ht="14.25">
      <c r="A354" s="6" t="s">
        <v>420</v>
      </c>
      <c r="B354" s="7" t="s">
        <v>952</v>
      </c>
      <c r="C354" s="8">
        <v>0.02761</v>
      </c>
      <c r="D354" s="9"/>
    </row>
    <row r="355" spans="1:4" ht="14.25">
      <c r="A355" s="6" t="s">
        <v>421</v>
      </c>
      <c r="B355" s="12" t="s">
        <v>953</v>
      </c>
      <c r="C355" s="8">
        <v>0.01781</v>
      </c>
      <c r="D355" s="9"/>
    </row>
    <row r="356" spans="1:4" ht="14.25">
      <c r="A356" s="6" t="s">
        <v>422</v>
      </c>
      <c r="B356" s="12" t="s">
        <v>954</v>
      </c>
      <c r="C356" s="8">
        <v>0.03073</v>
      </c>
      <c r="D356" s="9"/>
    </row>
    <row r="357" spans="1:4" ht="14.25">
      <c r="A357" s="6" t="s">
        <v>423</v>
      </c>
      <c r="B357" s="12" t="s">
        <v>955</v>
      </c>
      <c r="C357" s="8">
        <v>0.03582</v>
      </c>
      <c r="D357" s="9"/>
    </row>
    <row r="358" spans="1:4" ht="14.25">
      <c r="A358" s="6" t="s">
        <v>424</v>
      </c>
      <c r="B358" s="12" t="s">
        <v>956</v>
      </c>
      <c r="C358" s="8">
        <v>0.06839</v>
      </c>
      <c r="D358" s="9"/>
    </row>
    <row r="359" spans="1:4" ht="14.25">
      <c r="A359" s="6" t="s">
        <v>425</v>
      </c>
      <c r="B359" s="12" t="s">
        <v>957</v>
      </c>
      <c r="C359" s="8">
        <v>0.00788</v>
      </c>
      <c r="D359" s="9"/>
    </row>
    <row r="360" spans="1:4" ht="14.25">
      <c r="A360" s="6" t="s">
        <v>426</v>
      </c>
      <c r="B360" s="7" t="s">
        <v>958</v>
      </c>
      <c r="C360" s="8">
        <v>0.00758</v>
      </c>
      <c r="D360" s="9"/>
    </row>
    <row r="361" spans="1:4" ht="14.25">
      <c r="A361" s="6" t="s">
        <v>427</v>
      </c>
      <c r="B361" s="7" t="s">
        <v>959</v>
      </c>
      <c r="C361" s="8">
        <v>0.00797</v>
      </c>
      <c r="D361" s="9"/>
    </row>
    <row r="362" spans="1:4" ht="14.25">
      <c r="A362" s="6" t="s">
        <v>428</v>
      </c>
      <c r="B362" s="7" t="s">
        <v>960</v>
      </c>
      <c r="C362" s="8">
        <v>0.00826</v>
      </c>
      <c r="D362" s="9"/>
    </row>
    <row r="363" spans="1:4" ht="14.25">
      <c r="A363" s="6" t="s">
        <v>429</v>
      </c>
      <c r="B363" s="7" t="s">
        <v>961</v>
      </c>
      <c r="C363" s="8">
        <v>0.00779</v>
      </c>
      <c r="D363" s="9"/>
    </row>
    <row r="364" spans="1:4" ht="14.25">
      <c r="A364" s="6" t="s">
        <v>430</v>
      </c>
      <c r="B364" s="7" t="s">
        <v>962</v>
      </c>
      <c r="C364" s="8">
        <v>0.004</v>
      </c>
      <c r="D364" s="9"/>
    </row>
    <row r="365" spans="1:4" ht="14.25">
      <c r="A365" s="6" t="s">
        <v>431</v>
      </c>
      <c r="B365" s="7" t="s">
        <v>963</v>
      </c>
      <c r="C365" s="8">
        <v>0.00825</v>
      </c>
      <c r="D365" s="9"/>
    </row>
    <row r="366" spans="1:4" ht="14.25">
      <c r="A366" s="6" t="s">
        <v>432</v>
      </c>
      <c r="B366" s="7" t="s">
        <v>964</v>
      </c>
      <c r="C366" s="8">
        <v>0.00622</v>
      </c>
      <c r="D366" s="9"/>
    </row>
    <row r="367" spans="1:4" ht="14.25">
      <c r="A367" s="6" t="s">
        <v>433</v>
      </c>
      <c r="B367" s="7" t="s">
        <v>965</v>
      </c>
      <c r="C367" s="8">
        <v>0.01324</v>
      </c>
      <c r="D367" s="9"/>
    </row>
    <row r="368" spans="1:4" ht="14.25">
      <c r="A368" s="6" t="s">
        <v>434</v>
      </c>
      <c r="B368" s="7" t="s">
        <v>966</v>
      </c>
      <c r="C368" s="8">
        <v>0.00689</v>
      </c>
      <c r="D368" s="9"/>
    </row>
    <row r="369" spans="1:4" ht="14.25">
      <c r="A369" s="6" t="s">
        <v>435</v>
      </c>
      <c r="B369" s="7" t="s">
        <v>967</v>
      </c>
      <c r="C369" s="8">
        <v>0.00811</v>
      </c>
      <c r="D369" s="9"/>
    </row>
    <row r="370" spans="1:4" ht="14.25">
      <c r="A370" s="6" t="s">
        <v>436</v>
      </c>
      <c r="B370" s="7" t="s">
        <v>968</v>
      </c>
      <c r="C370" s="8">
        <v>0.004</v>
      </c>
      <c r="D370" s="9"/>
    </row>
    <row r="371" spans="1:4" ht="14.25">
      <c r="A371" s="6" t="s">
        <v>437</v>
      </c>
      <c r="B371" s="7" t="s">
        <v>969</v>
      </c>
      <c r="C371" s="8">
        <v>0.004</v>
      </c>
      <c r="D371" s="9"/>
    </row>
    <row r="372" spans="1:4" ht="14.25">
      <c r="A372" s="6" t="s">
        <v>438</v>
      </c>
      <c r="B372" s="7" t="s">
        <v>970</v>
      </c>
      <c r="C372" s="8">
        <v>0.00449</v>
      </c>
      <c r="D372" s="9"/>
    </row>
    <row r="373" spans="1:4" ht="14.25">
      <c r="A373" s="6" t="s">
        <v>439</v>
      </c>
      <c r="B373" s="7" t="s">
        <v>971</v>
      </c>
      <c r="C373" s="8">
        <v>0.00455</v>
      </c>
      <c r="D373" s="9"/>
    </row>
    <row r="374" spans="1:4" ht="14.25">
      <c r="A374" s="6" t="s">
        <v>440</v>
      </c>
      <c r="B374" s="7" t="s">
        <v>972</v>
      </c>
      <c r="C374" s="8">
        <v>0.00869</v>
      </c>
      <c r="D374" s="9"/>
    </row>
    <row r="375" spans="1:4" ht="14.25">
      <c r="A375" s="6" t="s">
        <v>441</v>
      </c>
      <c r="B375" s="7" t="s">
        <v>973</v>
      </c>
      <c r="C375" s="8">
        <v>0.00651</v>
      </c>
      <c r="D375" s="9"/>
    </row>
    <row r="376" spans="1:4" ht="14.25">
      <c r="A376" s="6" t="s">
        <v>442</v>
      </c>
      <c r="B376" s="7" t="s">
        <v>974</v>
      </c>
      <c r="C376" s="8">
        <v>0.00636</v>
      </c>
      <c r="D376" s="9"/>
    </row>
    <row r="377" spans="1:4" ht="14.25">
      <c r="A377" s="6" t="s">
        <v>443</v>
      </c>
      <c r="B377" s="7" t="s">
        <v>975</v>
      </c>
      <c r="C377" s="8">
        <v>0.0063</v>
      </c>
      <c r="D377" s="9"/>
    </row>
    <row r="378" spans="1:4" ht="14.25">
      <c r="A378" s="6" t="s">
        <v>444</v>
      </c>
      <c r="B378" s="7" t="s">
        <v>976</v>
      </c>
      <c r="C378" s="8">
        <v>0.00648</v>
      </c>
      <c r="D378" s="9"/>
    </row>
    <row r="379" spans="1:4" ht="14.25">
      <c r="A379" s="6" t="s">
        <v>445</v>
      </c>
      <c r="B379" s="7" t="s">
        <v>977</v>
      </c>
      <c r="C379" s="8">
        <v>0.00421</v>
      </c>
      <c r="D379" s="9"/>
    </row>
    <row r="380" spans="1:4" ht="14.25">
      <c r="A380" s="6" t="s">
        <v>446</v>
      </c>
      <c r="B380" s="7" t="s">
        <v>978</v>
      </c>
      <c r="C380" s="8">
        <v>0.00947</v>
      </c>
      <c r="D380" s="9"/>
    </row>
    <row r="381" spans="1:4" ht="14.25">
      <c r="A381" s="6" t="s">
        <v>447</v>
      </c>
      <c r="B381" s="7" t="s">
        <v>979</v>
      </c>
      <c r="C381" s="8">
        <v>0.004</v>
      </c>
      <c r="D381" s="9"/>
    </row>
    <row r="382" spans="1:4" ht="14.25">
      <c r="A382" s="6" t="s">
        <v>448</v>
      </c>
      <c r="B382" s="7" t="s">
        <v>980</v>
      </c>
      <c r="C382" s="8">
        <v>0.00401</v>
      </c>
      <c r="D382" s="9"/>
    </row>
    <row r="383" spans="1:4" ht="14.25">
      <c r="A383" s="6" t="s">
        <v>449</v>
      </c>
      <c r="B383" s="7" t="s">
        <v>981</v>
      </c>
      <c r="C383" s="8">
        <v>0.00449</v>
      </c>
      <c r="D383" s="9"/>
    </row>
    <row r="384" spans="1:4" ht="14.25">
      <c r="A384" s="6" t="s">
        <v>450</v>
      </c>
      <c r="B384" s="7" t="s">
        <v>982</v>
      </c>
      <c r="C384" s="8">
        <v>0.00453</v>
      </c>
      <c r="D384" s="9"/>
    </row>
    <row r="385" spans="1:4" ht="14.25">
      <c r="A385" s="6" t="s">
        <v>451</v>
      </c>
      <c r="B385" s="7" t="s">
        <v>983</v>
      </c>
      <c r="C385" s="8">
        <v>0.004</v>
      </c>
      <c r="D385" s="9"/>
    </row>
    <row r="386" spans="1:4" ht="14.25">
      <c r="A386" s="6" t="s">
        <v>452</v>
      </c>
      <c r="B386" s="7" t="s">
        <v>984</v>
      </c>
      <c r="C386" s="8">
        <v>0.00436</v>
      </c>
      <c r="D386" s="9"/>
    </row>
    <row r="387" spans="1:4" ht="14.25">
      <c r="A387" s="6" t="s">
        <v>453</v>
      </c>
      <c r="B387" s="7" t="s">
        <v>985</v>
      </c>
      <c r="C387" s="8">
        <v>0.004</v>
      </c>
      <c r="D387" s="9"/>
    </row>
    <row r="388" spans="1:4" ht="14.25">
      <c r="A388" s="6" t="s">
        <v>454</v>
      </c>
      <c r="B388" s="7" t="s">
        <v>986</v>
      </c>
      <c r="C388" s="8">
        <v>0.004</v>
      </c>
      <c r="D388" s="9"/>
    </row>
    <row r="389" spans="1:4" ht="14.25">
      <c r="A389" s="6" t="s">
        <v>455</v>
      </c>
      <c r="B389" s="7" t="s">
        <v>987</v>
      </c>
      <c r="C389" s="8">
        <v>0.004</v>
      </c>
      <c r="D389" s="9"/>
    </row>
    <row r="390" spans="1:4" ht="14.25">
      <c r="A390" s="6" t="s">
        <v>456</v>
      </c>
      <c r="B390" s="7" t="s">
        <v>988</v>
      </c>
      <c r="C390" s="8">
        <v>0.004</v>
      </c>
      <c r="D390" s="9"/>
    </row>
    <row r="391" spans="1:4" ht="14.25">
      <c r="A391" s="6" t="s">
        <v>457</v>
      </c>
      <c r="B391" s="7" t="s">
        <v>989</v>
      </c>
      <c r="C391" s="8">
        <v>0.00567</v>
      </c>
      <c r="D391" s="9"/>
    </row>
    <row r="392" spans="1:4" ht="14.25">
      <c r="A392" s="6" t="s">
        <v>458</v>
      </c>
      <c r="B392" s="7" t="s">
        <v>990</v>
      </c>
      <c r="C392" s="8">
        <v>0.00482</v>
      </c>
      <c r="D392" s="9"/>
    </row>
    <row r="393" spans="1:4" ht="14.25">
      <c r="A393" s="6" t="s">
        <v>459</v>
      </c>
      <c r="B393" s="7" t="s">
        <v>991</v>
      </c>
      <c r="C393" s="8">
        <v>0.004</v>
      </c>
      <c r="D393" s="9"/>
    </row>
    <row r="394" spans="1:4" ht="14.25">
      <c r="A394" s="6" t="s">
        <v>460</v>
      </c>
      <c r="B394" s="7" t="s">
        <v>992</v>
      </c>
      <c r="C394" s="8">
        <v>0.004</v>
      </c>
      <c r="D394" s="9"/>
    </row>
    <row r="395" spans="1:4" ht="14.25">
      <c r="A395" s="6" t="s">
        <v>461</v>
      </c>
      <c r="B395" s="7" t="s">
        <v>993</v>
      </c>
      <c r="C395" s="8">
        <v>0.004</v>
      </c>
      <c r="D395" s="9"/>
    </row>
    <row r="396" spans="1:4" ht="14.25">
      <c r="A396" s="6" t="s">
        <v>462</v>
      </c>
      <c r="B396" s="7" t="s">
        <v>994</v>
      </c>
      <c r="C396" s="8">
        <v>0.00482</v>
      </c>
      <c r="D396" s="9"/>
    </row>
    <row r="397" spans="1:4" ht="14.25">
      <c r="A397" s="6" t="s">
        <v>463</v>
      </c>
      <c r="B397" s="7" t="s">
        <v>995</v>
      </c>
      <c r="C397" s="8">
        <v>0.01431</v>
      </c>
      <c r="D397" s="9"/>
    </row>
    <row r="398" spans="1:4" ht="14.25">
      <c r="A398" s="6" t="s">
        <v>464</v>
      </c>
      <c r="B398" s="7" t="s">
        <v>996</v>
      </c>
      <c r="C398" s="8">
        <v>0.01632</v>
      </c>
      <c r="D398" s="9"/>
    </row>
    <row r="399" spans="1:4" ht="14.25">
      <c r="A399" s="6" t="s">
        <v>465</v>
      </c>
      <c r="B399" s="7" t="s">
        <v>997</v>
      </c>
      <c r="C399" s="8">
        <v>0.03137</v>
      </c>
      <c r="D399" s="9"/>
    </row>
    <row r="400" spans="1:4" ht="14.25">
      <c r="A400" s="6" t="s">
        <v>466</v>
      </c>
      <c r="B400" s="7" t="s">
        <v>998</v>
      </c>
      <c r="C400" s="8">
        <v>0.02877</v>
      </c>
      <c r="D400" s="9"/>
    </row>
    <row r="401" spans="1:4" ht="14.25">
      <c r="A401" s="6" t="s">
        <v>467</v>
      </c>
      <c r="B401" s="7" t="s">
        <v>999</v>
      </c>
      <c r="C401" s="8">
        <v>0.00893</v>
      </c>
      <c r="D401" s="9"/>
    </row>
    <row r="402" spans="1:4" ht="14.25">
      <c r="A402" s="6" t="s">
        <v>468</v>
      </c>
      <c r="B402" s="7" t="s">
        <v>1000</v>
      </c>
      <c r="C402" s="8">
        <v>0.03475</v>
      </c>
      <c r="D402" s="9"/>
    </row>
    <row r="403" spans="1:4" ht="14.25">
      <c r="A403" s="6" t="s">
        <v>469</v>
      </c>
      <c r="B403" s="7" t="s">
        <v>1001</v>
      </c>
      <c r="C403" s="8">
        <v>0.05365</v>
      </c>
      <c r="D403" s="9"/>
    </row>
    <row r="404" spans="1:4" ht="14.25">
      <c r="A404" s="6" t="s">
        <v>470</v>
      </c>
      <c r="B404" s="7" t="s">
        <v>1002</v>
      </c>
      <c r="C404" s="8">
        <v>0.004</v>
      </c>
      <c r="D404" s="9"/>
    </row>
    <row r="405" spans="1:4" ht="14.25">
      <c r="A405" s="6" t="s">
        <v>471</v>
      </c>
      <c r="B405" s="7" t="s">
        <v>1003</v>
      </c>
      <c r="C405" s="8">
        <v>0.01685</v>
      </c>
      <c r="D405" s="9"/>
    </row>
    <row r="406" spans="1:4" ht="14.25">
      <c r="A406" s="6" t="s">
        <v>472</v>
      </c>
      <c r="B406" s="7" t="s">
        <v>1004</v>
      </c>
      <c r="C406" s="8">
        <v>0.01325</v>
      </c>
      <c r="D406" s="9"/>
    </row>
    <row r="407" spans="1:4" ht="14.25">
      <c r="A407" s="6" t="s">
        <v>473</v>
      </c>
      <c r="B407" s="7" t="s">
        <v>1005</v>
      </c>
      <c r="C407" s="8">
        <v>0.00482</v>
      </c>
      <c r="D407" s="9"/>
    </row>
    <row r="408" spans="1:4" ht="14.25">
      <c r="A408" s="6" t="s">
        <v>474</v>
      </c>
      <c r="B408" s="7" t="s">
        <v>1006</v>
      </c>
      <c r="C408" s="8">
        <v>0.004</v>
      </c>
      <c r="D408" s="9"/>
    </row>
    <row r="409" spans="1:4" ht="14.25">
      <c r="A409" s="6" t="s">
        <v>475</v>
      </c>
      <c r="B409" s="7" t="s">
        <v>1007</v>
      </c>
      <c r="C409" s="8">
        <v>0.004</v>
      </c>
      <c r="D409" s="9"/>
    </row>
    <row r="410" spans="1:4" ht="14.25">
      <c r="A410" s="6" t="s">
        <v>476</v>
      </c>
      <c r="B410" s="7" t="s">
        <v>1008</v>
      </c>
      <c r="C410" s="8">
        <v>0.00901</v>
      </c>
      <c r="D410" s="9"/>
    </row>
    <row r="411" spans="1:4" ht="14.25">
      <c r="A411" s="6" t="s">
        <v>477</v>
      </c>
      <c r="B411" s="7" t="s">
        <v>1009</v>
      </c>
      <c r="C411" s="8">
        <v>0.004</v>
      </c>
      <c r="D411" s="9"/>
    </row>
    <row r="412" spans="1:4" ht="14.25">
      <c r="A412" s="6" t="s">
        <v>478</v>
      </c>
      <c r="B412" s="7" t="s">
        <v>1010</v>
      </c>
      <c r="C412" s="8">
        <v>0.004</v>
      </c>
      <c r="D412" s="9"/>
    </row>
    <row r="413" spans="1:4" ht="14.25">
      <c r="A413" s="6" t="s">
        <v>479</v>
      </c>
      <c r="B413" s="7" t="s">
        <v>1011</v>
      </c>
      <c r="C413" s="8">
        <v>0.00534</v>
      </c>
      <c r="D413" s="9"/>
    </row>
    <row r="414" spans="1:4" ht="14.25">
      <c r="A414" s="6" t="s">
        <v>480</v>
      </c>
      <c r="B414" s="7" t="s">
        <v>1012</v>
      </c>
      <c r="C414" s="8">
        <v>0.00507</v>
      </c>
      <c r="D414" s="9"/>
    </row>
    <row r="415" spans="1:4" ht="14.25">
      <c r="A415" s="6" t="s">
        <v>481</v>
      </c>
      <c r="B415" s="7" t="s">
        <v>1013</v>
      </c>
      <c r="C415" s="8">
        <v>0.004</v>
      </c>
      <c r="D415" s="9"/>
    </row>
    <row r="416" spans="1:4" ht="14.25">
      <c r="A416" s="6" t="s">
        <v>482</v>
      </c>
      <c r="B416" s="7" t="s">
        <v>1014</v>
      </c>
      <c r="C416" s="8">
        <v>0.00443</v>
      </c>
      <c r="D416" s="9"/>
    </row>
    <row r="417" spans="1:4" ht="14.25">
      <c r="A417" s="6" t="s">
        <v>483</v>
      </c>
      <c r="B417" s="7" t="s">
        <v>1015</v>
      </c>
      <c r="C417" s="8">
        <v>0.00426</v>
      </c>
      <c r="D417" s="9"/>
    </row>
    <row r="418" spans="1:4" ht="14.25">
      <c r="A418" s="6" t="s">
        <v>484</v>
      </c>
      <c r="B418" s="7" t="s">
        <v>1016</v>
      </c>
      <c r="C418" s="8">
        <v>0.00443</v>
      </c>
      <c r="D418" s="9"/>
    </row>
    <row r="419" spans="1:4" ht="14.25">
      <c r="A419" s="6" t="s">
        <v>485</v>
      </c>
      <c r="B419" s="7" t="s">
        <v>1017</v>
      </c>
      <c r="C419" s="8">
        <v>0.004</v>
      </c>
      <c r="D419" s="9"/>
    </row>
    <row r="420" spans="1:4" ht="14.25">
      <c r="A420" s="6" t="s">
        <v>486</v>
      </c>
      <c r="B420" s="7" t="s">
        <v>1018</v>
      </c>
      <c r="C420" s="8">
        <v>0.01151</v>
      </c>
      <c r="D420" s="9"/>
    </row>
    <row r="421" spans="1:4" ht="14.25">
      <c r="A421" s="6" t="s">
        <v>487</v>
      </c>
      <c r="B421" s="7" t="s">
        <v>1019</v>
      </c>
      <c r="C421" s="8">
        <v>0.01459</v>
      </c>
      <c r="D421" s="9"/>
    </row>
    <row r="422" spans="1:4" ht="14.25">
      <c r="A422" s="6" t="s">
        <v>488</v>
      </c>
      <c r="B422" s="7" t="s">
        <v>1020</v>
      </c>
      <c r="C422" s="8">
        <v>0.00455</v>
      </c>
      <c r="D422" s="9"/>
    </row>
    <row r="423" spans="1:4" ht="14.25">
      <c r="A423" s="6" t="s">
        <v>489</v>
      </c>
      <c r="B423" s="7" t="s">
        <v>1021</v>
      </c>
      <c r="C423" s="8">
        <v>0.004</v>
      </c>
      <c r="D423" s="9"/>
    </row>
    <row r="424" spans="1:4" ht="14.25">
      <c r="A424" s="6" t="s">
        <v>490</v>
      </c>
      <c r="B424" s="7" t="s">
        <v>1022</v>
      </c>
      <c r="C424" s="8">
        <v>0.01786</v>
      </c>
      <c r="D424" s="9"/>
    </row>
    <row r="425" spans="1:4" ht="14.25">
      <c r="A425" s="6" t="s">
        <v>491</v>
      </c>
      <c r="B425" s="7" t="s">
        <v>1023</v>
      </c>
      <c r="C425" s="8">
        <v>0.0069</v>
      </c>
      <c r="D425" s="9"/>
    </row>
    <row r="426" spans="1:4" ht="14.25">
      <c r="A426" s="6" t="s">
        <v>492</v>
      </c>
      <c r="B426" s="7" t="s">
        <v>1024</v>
      </c>
      <c r="C426" s="8">
        <v>0.02386</v>
      </c>
      <c r="D426" s="9"/>
    </row>
    <row r="427" spans="1:4" ht="14.25">
      <c r="A427" s="6" t="s">
        <v>493</v>
      </c>
      <c r="B427" s="7" t="s">
        <v>1025</v>
      </c>
      <c r="C427" s="8">
        <v>0.00458</v>
      </c>
      <c r="D427" s="9"/>
    </row>
    <row r="428" spans="1:4" ht="14.25">
      <c r="A428" s="6" t="s">
        <v>494</v>
      </c>
      <c r="B428" s="7" t="s">
        <v>1026</v>
      </c>
      <c r="C428" s="8">
        <v>0.00442</v>
      </c>
      <c r="D428" s="9"/>
    </row>
    <row r="429" spans="1:4" ht="14.25">
      <c r="A429" s="6" t="s">
        <v>495</v>
      </c>
      <c r="B429" s="7" t="s">
        <v>1027</v>
      </c>
      <c r="C429" s="8">
        <v>0.01243</v>
      </c>
      <c r="D429" s="9"/>
    </row>
    <row r="430" spans="1:4" ht="14.25">
      <c r="A430" s="6" t="s">
        <v>496</v>
      </c>
      <c r="B430" s="7" t="s">
        <v>1028</v>
      </c>
      <c r="C430" s="8">
        <v>0.00746</v>
      </c>
      <c r="D430" s="9"/>
    </row>
    <row r="431" spans="1:4" ht="14.25">
      <c r="A431" s="6" t="s">
        <v>497</v>
      </c>
      <c r="B431" s="7" t="s">
        <v>1029</v>
      </c>
      <c r="C431" s="8">
        <v>0.00807</v>
      </c>
      <c r="D431" s="9"/>
    </row>
    <row r="432" spans="1:4" ht="14.25">
      <c r="A432" s="6" t="s">
        <v>498</v>
      </c>
      <c r="B432" s="7" t="s">
        <v>1030</v>
      </c>
      <c r="C432" s="8">
        <v>0.00726</v>
      </c>
      <c r="D432" s="9"/>
    </row>
    <row r="433" spans="1:4" ht="14.25">
      <c r="A433" s="6" t="s">
        <v>499</v>
      </c>
      <c r="B433" s="7" t="s">
        <v>1031</v>
      </c>
      <c r="C433" s="8">
        <v>0.04825</v>
      </c>
      <c r="D433" s="9"/>
    </row>
    <row r="434" spans="1:4" ht="14.25">
      <c r="A434" s="6" t="s">
        <v>500</v>
      </c>
      <c r="B434" s="7" t="s">
        <v>1032</v>
      </c>
      <c r="C434" s="8">
        <v>0.04293</v>
      </c>
      <c r="D434" s="9"/>
    </row>
    <row r="435" spans="1:4" ht="14.25">
      <c r="A435" s="6" t="s">
        <v>501</v>
      </c>
      <c r="B435" s="7" t="s">
        <v>1033</v>
      </c>
      <c r="C435" s="8">
        <v>0.03759</v>
      </c>
      <c r="D435" s="9"/>
    </row>
    <row r="436" spans="1:4" ht="14.25">
      <c r="A436" s="6" t="s">
        <v>502</v>
      </c>
      <c r="B436" s="7" t="s">
        <v>1034</v>
      </c>
      <c r="C436" s="8">
        <v>0.07345</v>
      </c>
      <c r="D436" s="9"/>
    </row>
    <row r="437" spans="1:4" ht="14.25">
      <c r="A437" s="6" t="s">
        <v>503</v>
      </c>
      <c r="B437" s="7" t="s">
        <v>1035</v>
      </c>
      <c r="C437" s="8">
        <v>0.02545</v>
      </c>
      <c r="D437" s="9"/>
    </row>
    <row r="438" spans="1:4" ht="14.25">
      <c r="A438" s="6" t="s">
        <v>504</v>
      </c>
      <c r="B438" s="7" t="s">
        <v>1036</v>
      </c>
      <c r="C438" s="8">
        <v>0.00453</v>
      </c>
      <c r="D438" s="9"/>
    </row>
    <row r="439" spans="1:4" ht="14.25">
      <c r="A439" s="6" t="s">
        <v>505</v>
      </c>
      <c r="B439" s="7" t="s">
        <v>1037</v>
      </c>
      <c r="C439" s="8">
        <v>0.00454</v>
      </c>
      <c r="D439" s="9"/>
    </row>
    <row r="440" spans="1:4" ht="14.25">
      <c r="A440" s="6" t="s">
        <v>506</v>
      </c>
      <c r="B440" s="7" t="s">
        <v>1038</v>
      </c>
      <c r="C440" s="8">
        <v>0.02486</v>
      </c>
      <c r="D440" s="9"/>
    </row>
    <row r="441" spans="1:4" ht="14.25">
      <c r="A441" s="6" t="s">
        <v>507</v>
      </c>
      <c r="B441" s="7" t="s">
        <v>1039</v>
      </c>
      <c r="C441" s="8">
        <v>0.00635</v>
      </c>
      <c r="D441" s="9"/>
    </row>
    <row r="442" spans="1:4" ht="14.25">
      <c r="A442" s="6" t="s">
        <v>508</v>
      </c>
      <c r="B442" s="7" t="s">
        <v>1040</v>
      </c>
      <c r="C442" s="8">
        <v>0.00502</v>
      </c>
      <c r="D442" s="9"/>
    </row>
    <row r="443" spans="1:4" ht="14.25">
      <c r="A443" s="6" t="s">
        <v>509</v>
      </c>
      <c r="B443" s="7" t="s">
        <v>1041</v>
      </c>
      <c r="C443" s="8">
        <v>0.00502</v>
      </c>
      <c r="D443" s="9"/>
    </row>
    <row r="444" spans="1:4" ht="14.25">
      <c r="A444" s="6" t="s">
        <v>510</v>
      </c>
      <c r="B444" s="7" t="s">
        <v>1042</v>
      </c>
      <c r="C444" s="8">
        <v>0.02949</v>
      </c>
      <c r="D444" s="9"/>
    </row>
    <row r="445" spans="1:4" ht="14.25">
      <c r="A445" s="6" t="s">
        <v>511</v>
      </c>
      <c r="B445" s="7" t="s">
        <v>1043</v>
      </c>
      <c r="C445" s="8">
        <v>0.02097</v>
      </c>
      <c r="D445" s="9"/>
    </row>
    <row r="446" spans="1:4" ht="14.25">
      <c r="A446" s="6" t="s">
        <v>512</v>
      </c>
      <c r="B446" s="7" t="s">
        <v>1044</v>
      </c>
      <c r="C446" s="8">
        <v>0.04219</v>
      </c>
      <c r="D446" s="9"/>
    </row>
    <row r="447" spans="1:4" ht="14.25">
      <c r="A447" s="6" t="s">
        <v>513</v>
      </c>
      <c r="B447" s="7" t="s">
        <v>1045</v>
      </c>
      <c r="C447" s="8">
        <v>0.02102</v>
      </c>
      <c r="D447" s="9"/>
    </row>
    <row r="448" spans="1:4" ht="14.25">
      <c r="A448" s="6" t="s">
        <v>514</v>
      </c>
      <c r="B448" s="7" t="s">
        <v>1046</v>
      </c>
      <c r="C448" s="8">
        <v>0.03622</v>
      </c>
      <c r="D448" s="9"/>
    </row>
    <row r="449" spans="1:4" ht="14.25">
      <c r="A449" s="6" t="s">
        <v>515</v>
      </c>
      <c r="B449" s="7" t="s">
        <v>1047</v>
      </c>
      <c r="C449" s="8">
        <v>0.03605</v>
      </c>
      <c r="D449" s="9"/>
    </row>
    <row r="450" spans="1:4" ht="14.25">
      <c r="A450" s="6" t="s">
        <v>516</v>
      </c>
      <c r="B450" s="7" t="s">
        <v>1048</v>
      </c>
      <c r="C450" s="8">
        <v>0.04279</v>
      </c>
      <c r="D450" s="9"/>
    </row>
    <row r="451" spans="1:4" ht="14.25">
      <c r="A451" s="6" t="s">
        <v>517</v>
      </c>
      <c r="B451" s="7" t="s">
        <v>1049</v>
      </c>
      <c r="C451" s="8">
        <v>0.00559</v>
      </c>
      <c r="D451" s="9"/>
    </row>
    <row r="452" spans="1:4" ht="14.25">
      <c r="A452" s="6" t="s">
        <v>518</v>
      </c>
      <c r="B452" s="7" t="s">
        <v>1050</v>
      </c>
      <c r="C452" s="8">
        <v>0.01488</v>
      </c>
      <c r="D452" s="9"/>
    </row>
    <row r="453" spans="1:4" ht="14.25">
      <c r="A453" s="6" t="s">
        <v>519</v>
      </c>
      <c r="B453" s="7" t="s">
        <v>1051</v>
      </c>
      <c r="C453" s="8">
        <v>0.00828</v>
      </c>
      <c r="D453" s="9"/>
    </row>
    <row r="454" spans="1:4" ht="14.25">
      <c r="A454" s="6" t="s">
        <v>520</v>
      </c>
      <c r="B454" s="7" t="s">
        <v>1052</v>
      </c>
      <c r="C454" s="8">
        <v>0.00816</v>
      </c>
      <c r="D454" s="9"/>
    </row>
    <row r="455" spans="1:4" ht="14.25">
      <c r="A455" s="6" t="s">
        <v>521</v>
      </c>
      <c r="B455" s="7" t="s">
        <v>1053</v>
      </c>
      <c r="C455" s="8">
        <v>0.00892</v>
      </c>
      <c r="D455" s="9"/>
    </row>
    <row r="456" spans="1:4" ht="14.25">
      <c r="A456" s="6" t="s">
        <v>1054</v>
      </c>
      <c r="B456" s="7" t="s">
        <v>1055</v>
      </c>
      <c r="C456" s="8">
        <v>0.01811</v>
      </c>
      <c r="D456" s="9"/>
    </row>
    <row r="457" spans="1:4" ht="14.25">
      <c r="A457" s="6" t="s">
        <v>522</v>
      </c>
      <c r="B457" s="7" t="s">
        <v>1056</v>
      </c>
      <c r="C457" s="8">
        <v>0.01474</v>
      </c>
      <c r="D457" s="9"/>
    </row>
    <row r="458" spans="1:4" ht="14.25">
      <c r="A458" s="6" t="s">
        <v>523</v>
      </c>
      <c r="B458" s="7" t="s">
        <v>1057</v>
      </c>
      <c r="C458" s="8">
        <v>0.0056</v>
      </c>
      <c r="D458" s="9"/>
    </row>
    <row r="459" spans="1:4" ht="14.25">
      <c r="A459" s="6" t="s">
        <v>524</v>
      </c>
      <c r="B459" s="7" t="s">
        <v>1058</v>
      </c>
      <c r="C459" s="8">
        <v>0.01397</v>
      </c>
      <c r="D459" s="9"/>
    </row>
    <row r="460" spans="1:4" ht="14.25">
      <c r="A460" s="6" t="s">
        <v>525</v>
      </c>
      <c r="B460" s="7" t="s">
        <v>1059</v>
      </c>
      <c r="C460" s="8">
        <v>0.01423</v>
      </c>
      <c r="D460" s="9"/>
    </row>
    <row r="461" spans="1:4" ht="14.25">
      <c r="A461" s="6" t="s">
        <v>526</v>
      </c>
      <c r="B461" s="7" t="s">
        <v>1060</v>
      </c>
      <c r="C461" s="8">
        <v>0.01348</v>
      </c>
      <c r="D461" s="9"/>
    </row>
    <row r="462" spans="1:4" ht="14.25">
      <c r="A462" s="6" t="s">
        <v>527</v>
      </c>
      <c r="B462" s="7" t="s">
        <v>1061</v>
      </c>
      <c r="C462" s="8">
        <v>0.01368</v>
      </c>
      <c r="D462" s="9"/>
    </row>
    <row r="463" spans="1:4" ht="14.25">
      <c r="A463" s="6" t="s">
        <v>528</v>
      </c>
      <c r="B463" s="7" t="s">
        <v>1062</v>
      </c>
      <c r="C463" s="8">
        <v>0.0218</v>
      </c>
      <c r="D463" s="9"/>
    </row>
    <row r="464" spans="1:4" ht="14.25">
      <c r="A464" s="6" t="s">
        <v>529</v>
      </c>
      <c r="B464" s="7" t="s">
        <v>1063</v>
      </c>
      <c r="C464" s="8">
        <v>0.0182</v>
      </c>
      <c r="D464" s="9"/>
    </row>
    <row r="465" spans="1:4" ht="14.25">
      <c r="A465" s="6" t="s">
        <v>530</v>
      </c>
      <c r="B465" s="7" t="s">
        <v>1064</v>
      </c>
      <c r="C465" s="8">
        <v>0.00465</v>
      </c>
      <c r="D465" s="9"/>
    </row>
    <row r="466" spans="1:4" ht="14.25">
      <c r="A466" s="6" t="s">
        <v>531</v>
      </c>
      <c r="B466" s="7" t="s">
        <v>1065</v>
      </c>
      <c r="C466" s="8">
        <v>0.004</v>
      </c>
      <c r="D466" s="9"/>
    </row>
    <row r="467" spans="1:4" ht="14.25">
      <c r="A467" s="6" t="s">
        <v>532</v>
      </c>
      <c r="B467" s="7" t="s">
        <v>1066</v>
      </c>
      <c r="C467" s="8">
        <v>0.01458</v>
      </c>
      <c r="D467" s="9"/>
    </row>
    <row r="468" spans="1:4" ht="14.25">
      <c r="A468" s="6" t="s">
        <v>533</v>
      </c>
      <c r="B468" s="7" t="s">
        <v>1067</v>
      </c>
      <c r="C468" s="8">
        <v>0.0041</v>
      </c>
      <c r="D468" s="9"/>
    </row>
    <row r="469" spans="1:4" ht="14.25">
      <c r="A469" s="6" t="s">
        <v>534</v>
      </c>
      <c r="B469" s="7" t="s">
        <v>1068</v>
      </c>
      <c r="C469" s="8">
        <v>0.00458</v>
      </c>
      <c r="D469" s="9"/>
    </row>
    <row r="470" spans="1:4" ht="14.25">
      <c r="A470" s="6" t="s">
        <v>535</v>
      </c>
      <c r="B470" s="7" t="s">
        <v>1069</v>
      </c>
      <c r="C470" s="8">
        <v>0.00461</v>
      </c>
      <c r="D470" s="9"/>
    </row>
    <row r="471" spans="1:4" ht="14.25">
      <c r="A471" s="6" t="s">
        <v>536</v>
      </c>
      <c r="B471" s="7" t="s">
        <v>1070</v>
      </c>
      <c r="C471" s="8">
        <v>0.00623</v>
      </c>
      <c r="D471" s="9"/>
    </row>
    <row r="472" spans="1:4" ht="14.25">
      <c r="A472" s="6" t="s">
        <v>537</v>
      </c>
      <c r="B472" s="7" t="s">
        <v>1071</v>
      </c>
      <c r="C472" s="8">
        <v>0.004</v>
      </c>
      <c r="D472" s="9"/>
    </row>
    <row r="473" spans="1:4" ht="14.25">
      <c r="A473" s="6" t="s">
        <v>538</v>
      </c>
      <c r="B473" s="7" t="s">
        <v>1072</v>
      </c>
      <c r="C473" s="8">
        <v>0.00888</v>
      </c>
      <c r="D473" s="9"/>
    </row>
    <row r="474" spans="1:4" ht="14.25">
      <c r="A474" s="6" t="s">
        <v>539</v>
      </c>
      <c r="B474" s="7" t="s">
        <v>1073</v>
      </c>
      <c r="C474" s="8">
        <v>0.0308</v>
      </c>
      <c r="D474" s="9"/>
    </row>
    <row r="475" spans="1:4" ht="14.25">
      <c r="A475" s="6" t="s">
        <v>540</v>
      </c>
      <c r="B475" s="7" t="s">
        <v>1074</v>
      </c>
      <c r="C475" s="8">
        <v>0.03031</v>
      </c>
      <c r="D475" s="9"/>
    </row>
    <row r="476" spans="1:4" ht="14.25">
      <c r="A476" s="6" t="s">
        <v>541</v>
      </c>
      <c r="B476" s="7" t="s">
        <v>1075</v>
      </c>
      <c r="C476" s="8">
        <v>0.01029</v>
      </c>
      <c r="D476" s="9"/>
    </row>
    <row r="477" spans="1:4" ht="14.25">
      <c r="A477" s="6" t="s">
        <v>542</v>
      </c>
      <c r="B477" s="7" t="s">
        <v>1076</v>
      </c>
      <c r="C477" s="8">
        <v>0.02096</v>
      </c>
      <c r="D477" s="9"/>
    </row>
    <row r="478" spans="1:4" ht="14.25">
      <c r="A478" s="6" t="s">
        <v>543</v>
      </c>
      <c r="B478" s="7" t="s">
        <v>1077</v>
      </c>
      <c r="C478" s="8">
        <v>0.0384</v>
      </c>
      <c r="D478" s="9"/>
    </row>
    <row r="479" spans="1:4" ht="14.25">
      <c r="A479" s="6" t="s">
        <v>544</v>
      </c>
      <c r="B479" s="7" t="s">
        <v>1078</v>
      </c>
      <c r="C479" s="8">
        <v>0.03667</v>
      </c>
      <c r="D479" s="9"/>
    </row>
    <row r="480" spans="1:4" ht="14.25">
      <c r="A480" s="6" t="s">
        <v>545</v>
      </c>
      <c r="B480" s="7" t="s">
        <v>1079</v>
      </c>
      <c r="C480" s="8">
        <v>0.0448</v>
      </c>
      <c r="D480" s="9"/>
    </row>
    <row r="481" spans="1:4" ht="14.25">
      <c r="A481" s="6" t="s">
        <v>546</v>
      </c>
      <c r="B481" s="7" t="s">
        <v>1080</v>
      </c>
      <c r="C481" s="8">
        <v>0.02062</v>
      </c>
      <c r="D481" s="9"/>
    </row>
    <row r="482" spans="1:4" ht="14.25">
      <c r="A482" s="6" t="s">
        <v>547</v>
      </c>
      <c r="B482" s="7" t="s">
        <v>1081</v>
      </c>
      <c r="C482" s="8">
        <v>0.02795</v>
      </c>
      <c r="D482" s="9"/>
    </row>
    <row r="483" spans="1:4" ht="14.25">
      <c r="A483" s="6" t="s">
        <v>548</v>
      </c>
      <c r="B483" s="7" t="s">
        <v>1082</v>
      </c>
      <c r="C483" s="8">
        <v>0.01679</v>
      </c>
      <c r="D483" s="9"/>
    </row>
    <row r="484" spans="1:4" ht="14.25">
      <c r="A484" s="6" t="s">
        <v>549</v>
      </c>
      <c r="B484" s="7" t="s">
        <v>1083</v>
      </c>
      <c r="C484" s="8">
        <v>0.03222</v>
      </c>
      <c r="D484" s="9"/>
    </row>
    <row r="485" spans="1:4" ht="14.25">
      <c r="A485" s="6" t="s">
        <v>550</v>
      </c>
      <c r="B485" s="7" t="s">
        <v>1084</v>
      </c>
      <c r="C485" s="8">
        <v>0.03058</v>
      </c>
      <c r="D485" s="9"/>
    </row>
    <row r="486" spans="1:4" ht="14.25">
      <c r="A486" s="6" t="s">
        <v>551</v>
      </c>
      <c r="B486" s="7" t="s">
        <v>1085</v>
      </c>
      <c r="C486" s="8">
        <v>0.02326</v>
      </c>
      <c r="D486" s="9"/>
    </row>
    <row r="487" spans="1:4" ht="14.25">
      <c r="A487" s="6" t="s">
        <v>552</v>
      </c>
      <c r="B487" s="7" t="s">
        <v>1086</v>
      </c>
      <c r="C487" s="8">
        <v>0.00405</v>
      </c>
      <c r="D487" s="9"/>
    </row>
    <row r="488" spans="1:4" ht="14.25">
      <c r="A488" s="6" t="s">
        <v>553</v>
      </c>
      <c r="B488" s="7" t="s">
        <v>1087</v>
      </c>
      <c r="C488" s="8">
        <v>0.01685</v>
      </c>
      <c r="D488" s="9"/>
    </row>
    <row r="489" spans="1:4" ht="14.25">
      <c r="A489" s="6" t="s">
        <v>554</v>
      </c>
      <c r="B489" s="7" t="s">
        <v>1088</v>
      </c>
      <c r="C489" s="8">
        <v>0.01389</v>
      </c>
      <c r="D489" s="9"/>
    </row>
    <row r="490" spans="1:4" ht="14.25">
      <c r="A490" s="6" t="s">
        <v>555</v>
      </c>
      <c r="B490" s="7" t="s">
        <v>1089</v>
      </c>
      <c r="C490" s="8">
        <v>0.01377</v>
      </c>
      <c r="D490" s="9"/>
    </row>
    <row r="491" spans="1:4" ht="14.25">
      <c r="A491" s="6" t="s">
        <v>556</v>
      </c>
      <c r="B491" s="7" t="s">
        <v>1090</v>
      </c>
      <c r="C491" s="8">
        <v>0.23345</v>
      </c>
      <c r="D491" s="9"/>
    </row>
    <row r="492" spans="1:4" ht="14.25">
      <c r="A492" s="6" t="s">
        <v>557</v>
      </c>
      <c r="B492" s="7" t="s">
        <v>1091</v>
      </c>
      <c r="C492" s="8">
        <v>0.01519</v>
      </c>
      <c r="D492" s="9"/>
    </row>
    <row r="493" spans="1:4" ht="14.25">
      <c r="A493" s="6" t="s">
        <v>558</v>
      </c>
      <c r="B493" s="7" t="s">
        <v>1092</v>
      </c>
      <c r="C493" s="8">
        <v>0.00897</v>
      </c>
      <c r="D493" s="9"/>
    </row>
    <row r="494" spans="1:4" ht="14.25">
      <c r="A494" s="6" t="s">
        <v>559</v>
      </c>
      <c r="B494" s="7" t="s">
        <v>1093</v>
      </c>
      <c r="C494" s="8">
        <v>0.01763</v>
      </c>
      <c r="D494" s="9"/>
    </row>
    <row r="495" spans="1:4" ht="14.25">
      <c r="A495" s="6" t="s">
        <v>560</v>
      </c>
      <c r="B495" s="7" t="s">
        <v>1094</v>
      </c>
      <c r="C495" s="8">
        <v>0.1004</v>
      </c>
      <c r="D495" s="9"/>
    </row>
    <row r="496" spans="1:4" ht="14.25">
      <c r="A496" s="6" t="s">
        <v>561</v>
      </c>
      <c r="B496" s="7" t="s">
        <v>1095</v>
      </c>
      <c r="C496" s="8">
        <v>0.01489</v>
      </c>
      <c r="D496" s="9"/>
    </row>
    <row r="497" spans="1:4" ht="14.25">
      <c r="A497" s="6" t="s">
        <v>562</v>
      </c>
      <c r="B497" s="12" t="s">
        <v>1096</v>
      </c>
      <c r="C497" s="8">
        <v>0.0179</v>
      </c>
      <c r="D497" s="9"/>
    </row>
    <row r="498" spans="1:4" ht="14.25">
      <c r="A498" s="6" t="s">
        <v>563</v>
      </c>
      <c r="B498" s="7" t="s">
        <v>1097</v>
      </c>
      <c r="C498" s="8">
        <v>0.01722</v>
      </c>
      <c r="D498" s="9"/>
    </row>
    <row r="499" spans="1:4" ht="14.25">
      <c r="A499" s="6" t="s">
        <v>564</v>
      </c>
      <c r="B499" s="7" t="s">
        <v>1098</v>
      </c>
      <c r="C499" s="8">
        <v>0.01683</v>
      </c>
      <c r="D499" s="9"/>
    </row>
    <row r="500" spans="1:4" ht="14.25">
      <c r="A500" s="6" t="s">
        <v>565</v>
      </c>
      <c r="B500" s="7" t="s">
        <v>1099</v>
      </c>
      <c r="C500" s="8">
        <v>0.00815</v>
      </c>
      <c r="D500" s="9"/>
    </row>
    <row r="501" spans="1:4" ht="14.25">
      <c r="A501" s="6" t="s">
        <v>566</v>
      </c>
      <c r="B501" s="12" t="s">
        <v>1100</v>
      </c>
      <c r="C501" s="8">
        <v>0.00732</v>
      </c>
      <c r="D501" s="9"/>
    </row>
    <row r="502" spans="1:4" ht="14.25">
      <c r="A502" s="6" t="s">
        <v>567</v>
      </c>
      <c r="B502" s="12" t="s">
        <v>1101</v>
      </c>
      <c r="C502" s="8">
        <v>0.02191</v>
      </c>
      <c r="D502" s="9"/>
    </row>
    <row r="503" spans="1:4" ht="14.25">
      <c r="A503" s="6" t="s">
        <v>568</v>
      </c>
      <c r="B503" s="12" t="s">
        <v>1102</v>
      </c>
      <c r="C503" s="8">
        <v>0.0355</v>
      </c>
      <c r="D503" s="9"/>
    </row>
    <row r="504" spans="1:4" ht="14.25">
      <c r="A504" s="6" t="s">
        <v>569</v>
      </c>
      <c r="B504" s="7" t="s">
        <v>1103</v>
      </c>
      <c r="C504" s="8">
        <v>0.01953</v>
      </c>
      <c r="D504" s="9"/>
    </row>
    <row r="505" spans="1:4" ht="14.25">
      <c r="A505" s="6" t="s">
        <v>570</v>
      </c>
      <c r="B505" s="7" t="s">
        <v>1104</v>
      </c>
      <c r="C505" s="8">
        <v>0.02737</v>
      </c>
      <c r="D505" s="9"/>
    </row>
    <row r="506" spans="1:4" ht="14.25">
      <c r="A506" s="6" t="s">
        <v>571</v>
      </c>
      <c r="B506" s="7" t="s">
        <v>1105</v>
      </c>
      <c r="C506" s="8">
        <v>0.02312</v>
      </c>
      <c r="D506" s="9"/>
    </row>
    <row r="507" spans="1:4" ht="14.25">
      <c r="A507" s="6" t="s">
        <v>572</v>
      </c>
      <c r="B507" s="7" t="s">
        <v>1106</v>
      </c>
      <c r="C507" s="8">
        <v>0.00645</v>
      </c>
      <c r="D507" s="9"/>
    </row>
    <row r="508" spans="1:4" ht="14.25">
      <c r="A508" s="6" t="s">
        <v>573</v>
      </c>
      <c r="B508" s="7" t="s">
        <v>1107</v>
      </c>
      <c r="C508" s="8">
        <v>0.02517</v>
      </c>
      <c r="D508" s="9"/>
    </row>
    <row r="509" spans="1:4" ht="14.25">
      <c r="A509" s="6" t="s">
        <v>574</v>
      </c>
      <c r="B509" s="7" t="s">
        <v>1108</v>
      </c>
      <c r="C509" s="8">
        <v>0.01496</v>
      </c>
      <c r="D509" s="9"/>
    </row>
    <row r="510" spans="1:4" ht="14.25">
      <c r="A510" s="6" t="s">
        <v>575</v>
      </c>
      <c r="B510" s="7" t="s">
        <v>1109</v>
      </c>
      <c r="C510" s="8">
        <v>0.01139</v>
      </c>
      <c r="D510" s="9"/>
    </row>
    <row r="511" spans="1:4" ht="14.25">
      <c r="A511" s="6" t="s">
        <v>576</v>
      </c>
      <c r="B511" s="7" t="s">
        <v>1110</v>
      </c>
      <c r="C511" s="8">
        <v>0.02264</v>
      </c>
      <c r="D511" s="9"/>
    </row>
    <row r="512" spans="1:4" ht="14.25">
      <c r="A512" s="6" t="s">
        <v>577</v>
      </c>
      <c r="B512" s="7" t="s">
        <v>1111</v>
      </c>
      <c r="C512" s="8">
        <v>0.01274</v>
      </c>
      <c r="D512" s="9"/>
    </row>
    <row r="513" spans="1:4" ht="14.25">
      <c r="A513" s="6" t="s">
        <v>578</v>
      </c>
      <c r="B513" s="7" t="s">
        <v>1112</v>
      </c>
      <c r="C513" s="8">
        <v>0.02539</v>
      </c>
      <c r="D513" s="9"/>
    </row>
    <row r="514" spans="1:4" ht="14.25">
      <c r="A514" s="6" t="s">
        <v>579</v>
      </c>
      <c r="B514" s="7" t="s">
        <v>1113</v>
      </c>
      <c r="C514" s="8">
        <v>0.02058</v>
      </c>
      <c r="D514" s="9"/>
    </row>
    <row r="515" spans="1:4" ht="14.25">
      <c r="A515" s="6" t="s">
        <v>580</v>
      </c>
      <c r="B515" s="7" t="s">
        <v>1114</v>
      </c>
      <c r="C515" s="8">
        <v>0.05701</v>
      </c>
      <c r="D515" s="9"/>
    </row>
    <row r="516" spans="1:4" ht="14.25">
      <c r="A516" s="6" t="s">
        <v>581</v>
      </c>
      <c r="B516" s="7" t="s">
        <v>1115</v>
      </c>
      <c r="C516" s="8">
        <v>0.05839</v>
      </c>
      <c r="D516" s="9"/>
    </row>
    <row r="517" spans="1:3" ht="14.25">
      <c r="A517" s="6" t="s">
        <v>582</v>
      </c>
      <c r="B517" s="7" t="s">
        <v>1116</v>
      </c>
      <c r="C517" s="8">
        <v>0.03349</v>
      </c>
    </row>
    <row r="518" spans="1:3" ht="14.25">
      <c r="A518" s="6" t="s">
        <v>583</v>
      </c>
      <c r="B518" s="7" t="s">
        <v>1117</v>
      </c>
      <c r="C518" s="8">
        <v>0.00908</v>
      </c>
    </row>
    <row r="519" spans="1:3" ht="14.25">
      <c r="A519" s="6" t="s">
        <v>584</v>
      </c>
      <c r="B519" s="7" t="s">
        <v>1118</v>
      </c>
      <c r="C519" s="8">
        <v>0.02768</v>
      </c>
    </row>
    <row r="520" spans="1:3" ht="14.25">
      <c r="A520" s="6" t="s">
        <v>585</v>
      </c>
      <c r="B520" s="7" t="s">
        <v>1119</v>
      </c>
      <c r="C520" s="8">
        <v>0.0179</v>
      </c>
    </row>
    <row r="521" spans="1:3" ht="14.25">
      <c r="A521" s="6" t="s">
        <v>586</v>
      </c>
      <c r="B521" s="7" t="s">
        <v>1120</v>
      </c>
      <c r="C521" s="8">
        <v>0.01756</v>
      </c>
    </row>
    <row r="522" spans="1:3" ht="14.25">
      <c r="A522" s="6" t="s">
        <v>587</v>
      </c>
      <c r="B522" s="7" t="s">
        <v>1121</v>
      </c>
      <c r="C522" s="8">
        <v>0.04211</v>
      </c>
    </row>
    <row r="523" spans="1:3" ht="14.25">
      <c r="A523" s="6" t="s">
        <v>588</v>
      </c>
      <c r="B523" s="7" t="s">
        <v>1122</v>
      </c>
      <c r="C523" s="8">
        <v>0.00852</v>
      </c>
    </row>
    <row r="524" spans="1:3" ht="14.25">
      <c r="A524" s="6" t="s">
        <v>589</v>
      </c>
      <c r="B524" s="7" t="s">
        <v>1123</v>
      </c>
      <c r="C524" s="8">
        <v>0.00734</v>
      </c>
    </row>
    <row r="525" spans="1:3" ht="14.25">
      <c r="A525" s="6" t="s">
        <v>590</v>
      </c>
      <c r="B525" s="7" t="s">
        <v>1124</v>
      </c>
      <c r="C525" s="8">
        <v>0.01136</v>
      </c>
    </row>
    <row r="526" spans="1:3" ht="14.25">
      <c r="A526" s="6" t="s">
        <v>591</v>
      </c>
      <c r="B526" s="7" t="s">
        <v>1125</v>
      </c>
      <c r="C526" s="8">
        <v>0.01855</v>
      </c>
    </row>
    <row r="527" spans="1:3" ht="14.25">
      <c r="A527" s="6" t="s">
        <v>592</v>
      </c>
      <c r="B527" s="7" t="s">
        <v>1126</v>
      </c>
      <c r="C527" s="8">
        <v>0.004</v>
      </c>
    </row>
    <row r="528" spans="1:3" ht="14.25">
      <c r="A528" s="13" t="s">
        <v>593</v>
      </c>
      <c r="B528" s="14" t="s">
        <v>1127</v>
      </c>
      <c r="C528" s="8">
        <v>0.03109</v>
      </c>
    </row>
    <row r="529" spans="1:3" ht="14.25">
      <c r="A529" s="6" t="s">
        <v>594</v>
      </c>
      <c r="B529" s="7" t="s">
        <v>1128</v>
      </c>
      <c r="C529" s="8">
        <v>0.23345</v>
      </c>
    </row>
    <row r="530" spans="1:3" ht="14.25">
      <c r="A530" s="13"/>
      <c r="B530" s="14"/>
      <c r="C530" s="8"/>
    </row>
    <row r="531" spans="1:3" ht="14.25">
      <c r="A531" s="6"/>
      <c r="B531" s="7"/>
      <c r="C531" s="8"/>
    </row>
    <row r="532" spans="1:3" ht="14.25">
      <c r="A532" s="13"/>
      <c r="B532" s="14"/>
      <c r="C532" s="8"/>
    </row>
    <row r="533" spans="1:3" ht="14.25">
      <c r="A533" s="6"/>
      <c r="B533" s="7"/>
      <c r="C533" s="8"/>
    </row>
    <row r="534" spans="1:3" ht="14.25">
      <c r="A534" s="13"/>
      <c r="B534" s="14"/>
      <c r="C534" s="8"/>
    </row>
    <row r="535" spans="1:3" ht="14.25">
      <c r="A535" s="6"/>
      <c r="B535" s="7"/>
      <c r="C535" s="8"/>
    </row>
    <row r="536" spans="1:3" ht="14.25">
      <c r="A536" s="13"/>
      <c r="B536" s="14"/>
      <c r="C536" s="8"/>
    </row>
    <row r="537" spans="1:3" ht="14.25">
      <c r="A537" s="6"/>
      <c r="B537" s="7"/>
      <c r="C537" s="8"/>
    </row>
    <row r="538" spans="1:3" ht="14.25">
      <c r="A538" s="13"/>
      <c r="B538" s="14"/>
      <c r="C538" s="8"/>
    </row>
    <row r="539" spans="1:3" ht="14.25">
      <c r="A539" s="6"/>
      <c r="B539" s="7"/>
      <c r="C539" s="8"/>
    </row>
    <row r="540" spans="1:3" ht="14.25">
      <c r="A540" s="13"/>
      <c r="B540" s="14"/>
      <c r="C540" s="8"/>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I27"/>
  <sheetViews>
    <sheetView showGridLines="0" zoomScalePageLayoutView="0" workbookViewId="0" topLeftCell="A1">
      <pane ySplit="10" topLeftCell="A11" activePane="bottomLeft" state="frozen"/>
      <selection pane="topLeft" activeCell="A1" sqref="A1"/>
      <selection pane="bottomLeft" activeCell="B5" sqref="B5"/>
    </sheetView>
  </sheetViews>
  <sheetFormatPr defaultColWidth="9.140625" defaultRowHeight="15"/>
  <cols>
    <col min="1" max="1" width="22.57421875" style="35" customWidth="1"/>
    <col min="2" max="2" width="11.140625" style="35" customWidth="1"/>
    <col min="3" max="3" width="14.00390625" style="35" customWidth="1"/>
    <col min="4" max="4" width="11.8515625" style="35" customWidth="1"/>
    <col min="5" max="5" width="13.7109375" style="35" customWidth="1"/>
    <col min="6" max="6" width="11.7109375" style="35" customWidth="1"/>
    <col min="7" max="7" width="13.7109375" style="35" customWidth="1"/>
    <col min="8" max="8" width="14.28125" style="35" customWidth="1"/>
    <col min="9" max="16384" width="9.140625" style="16" customWidth="1"/>
  </cols>
  <sheetData>
    <row r="1" spans="1:9" ht="45" customHeight="1">
      <c r="A1" s="33"/>
      <c r="B1" s="39"/>
      <c r="C1" s="39"/>
      <c r="D1" s="39"/>
      <c r="E1" s="39"/>
      <c r="F1" s="39"/>
      <c r="G1" s="39"/>
      <c r="H1" s="55"/>
      <c r="I1" s="22"/>
    </row>
    <row r="2" spans="1:9" ht="36">
      <c r="A2" s="259" t="s">
        <v>46</v>
      </c>
      <c r="B2" s="260"/>
      <c r="C2" s="260"/>
      <c r="D2" s="260"/>
      <c r="E2" s="260"/>
      <c r="F2" s="260"/>
      <c r="G2" s="260"/>
      <c r="H2" s="260"/>
      <c r="I2" s="22"/>
    </row>
    <row r="3" spans="1:9" ht="14.25">
      <c r="A3" s="37" t="s">
        <v>2</v>
      </c>
      <c r="B3" s="40" t="str">
        <f>'Rates Table (23-24)'!E2&amp;"-"&amp;MOD('Rates Table (23-24)'!E2+1,100)</f>
        <v>2023-24</v>
      </c>
      <c r="I3" s="22"/>
    </row>
    <row r="4" spans="1:9" ht="14.25">
      <c r="A4" s="37"/>
      <c r="B4" s="98"/>
      <c r="C4" s="97"/>
      <c r="D4" s="97"/>
      <c r="E4" s="41"/>
      <c r="I4" s="22"/>
    </row>
    <row r="5" spans="1:9" ht="14.25">
      <c r="A5" s="37" t="s">
        <v>3</v>
      </c>
      <c r="B5" s="96"/>
      <c r="C5" s="41"/>
      <c r="D5" s="41"/>
      <c r="I5" s="22"/>
    </row>
    <row r="6" spans="1:9" ht="14.25">
      <c r="A6" s="37" t="s">
        <v>4</v>
      </c>
      <c r="B6" s="261"/>
      <c r="C6" s="262"/>
      <c r="D6" s="262"/>
      <c r="E6" s="263"/>
      <c r="F6" s="56"/>
      <c r="I6" s="22"/>
    </row>
    <row r="7" spans="1:9" ht="14.25">
      <c r="A7" s="41" t="s">
        <v>25</v>
      </c>
      <c r="B7" s="47"/>
      <c r="I7" s="23"/>
    </row>
    <row r="8" spans="2:9" ht="14.25">
      <c r="B8" s="264"/>
      <c r="C8" s="264"/>
      <c r="D8" s="264"/>
      <c r="E8" s="264"/>
      <c r="F8" s="264"/>
      <c r="G8" s="264"/>
      <c r="H8" s="264"/>
      <c r="I8" s="22"/>
    </row>
    <row r="9" spans="1:9" ht="14.25">
      <c r="A9" s="265" t="s">
        <v>5</v>
      </c>
      <c r="B9" s="266"/>
      <c r="C9" s="266"/>
      <c r="D9" s="267"/>
      <c r="E9" s="42" t="str">
        <f>'Rates Table (23-24)'!E2-1&amp;"-"&amp;MOD('Rates Table (23-24)'!E2,100)</f>
        <v>2022-23</v>
      </c>
      <c r="F9" s="250" t="s">
        <v>599</v>
      </c>
      <c r="G9" s="250"/>
      <c r="H9" s="250"/>
      <c r="I9" s="22"/>
    </row>
    <row r="10" spans="1:9" ht="40.5" customHeight="1">
      <c r="A10" s="268"/>
      <c r="B10" s="269"/>
      <c r="C10" s="269"/>
      <c r="D10" s="270"/>
      <c r="E10" s="36" t="s">
        <v>31</v>
      </c>
      <c r="F10" s="36" t="s">
        <v>29</v>
      </c>
      <c r="G10" s="36" t="str">
        <f>"Remuneration for All Workers"</f>
        <v>Remuneration for All Workers</v>
      </c>
      <c r="H10" s="36" t="str">
        <f>"Apprentice Remuneration"</f>
        <v>Apprentice Remuneration</v>
      </c>
      <c r="I10" s="24"/>
    </row>
    <row r="11" spans="1:8" ht="14.25">
      <c r="A11" s="256"/>
      <c r="B11" s="257"/>
      <c r="C11" s="257"/>
      <c r="D11" s="258"/>
      <c r="E11" s="48"/>
      <c r="F11" s="49"/>
      <c r="G11" s="48"/>
      <c r="H11" s="48"/>
    </row>
    <row r="12" spans="1:8" ht="14.25">
      <c r="A12" s="247"/>
      <c r="B12" s="248"/>
      <c r="C12" s="248"/>
      <c r="D12" s="249"/>
      <c r="E12" s="50"/>
      <c r="F12" s="49"/>
      <c r="G12" s="50"/>
      <c r="H12" s="50"/>
    </row>
    <row r="13" spans="1:8" ht="14.25">
      <c r="A13" s="247"/>
      <c r="B13" s="248"/>
      <c r="C13" s="248"/>
      <c r="D13" s="249"/>
      <c r="E13" s="50"/>
      <c r="F13" s="49"/>
      <c r="G13" s="50"/>
      <c r="H13" s="50"/>
    </row>
    <row r="14" spans="1:8" ht="14.25">
      <c r="A14" s="247"/>
      <c r="B14" s="248"/>
      <c r="C14" s="248"/>
      <c r="D14" s="249"/>
      <c r="E14" s="50"/>
      <c r="F14" s="51"/>
      <c r="G14" s="50"/>
      <c r="H14" s="50"/>
    </row>
    <row r="15" spans="1:8" ht="14.25">
      <c r="A15" s="247"/>
      <c r="B15" s="248"/>
      <c r="C15" s="248"/>
      <c r="D15" s="249"/>
      <c r="E15" s="50"/>
      <c r="F15" s="51"/>
      <c r="G15" s="50"/>
      <c r="H15" s="50"/>
    </row>
    <row r="16" spans="1:8" ht="14.25">
      <c r="A16" s="247"/>
      <c r="B16" s="248"/>
      <c r="C16" s="248"/>
      <c r="D16" s="249"/>
      <c r="E16" s="50"/>
      <c r="F16" s="49"/>
      <c r="G16" s="50"/>
      <c r="H16" s="50"/>
    </row>
    <row r="17" spans="1:8" ht="14.25">
      <c r="A17" s="247"/>
      <c r="B17" s="248"/>
      <c r="C17" s="248"/>
      <c r="D17" s="249"/>
      <c r="E17" s="50"/>
      <c r="F17" s="49"/>
      <c r="G17" s="50"/>
      <c r="H17" s="50"/>
    </row>
    <row r="18" spans="1:8" ht="14.25">
      <c r="A18" s="247"/>
      <c r="B18" s="248"/>
      <c r="C18" s="248"/>
      <c r="D18" s="249"/>
      <c r="E18" s="50"/>
      <c r="F18" s="49"/>
      <c r="G18" s="50"/>
      <c r="H18" s="50"/>
    </row>
    <row r="19" spans="1:8" ht="14.25">
      <c r="A19" s="247"/>
      <c r="B19" s="248"/>
      <c r="C19" s="248"/>
      <c r="D19" s="249"/>
      <c r="E19" s="50"/>
      <c r="F19" s="51"/>
      <c r="G19" s="50"/>
      <c r="H19" s="50"/>
    </row>
    <row r="20" spans="1:8" ht="14.25">
      <c r="A20" s="253"/>
      <c r="B20" s="254"/>
      <c r="C20" s="254"/>
      <c r="D20" s="255"/>
      <c r="E20" s="52"/>
      <c r="F20" s="102"/>
      <c r="G20" s="52"/>
      <c r="H20" s="52"/>
    </row>
    <row r="21" spans="1:9" ht="14.25">
      <c r="A21" s="43" t="s">
        <v>6</v>
      </c>
      <c r="B21" s="44"/>
      <c r="C21" s="38"/>
      <c r="D21" s="38"/>
      <c r="E21" s="101">
        <f>SUM(E11:E20)</f>
        <v>0</v>
      </c>
      <c r="F21" s="45"/>
      <c r="G21" s="101">
        <f>SUM(G11:G20)</f>
        <v>0</v>
      </c>
      <c r="H21" s="101">
        <f>SUM(H11:H20)</f>
        <v>0</v>
      </c>
      <c r="I21" s="22"/>
    </row>
    <row r="22" spans="1:9" ht="14.25">
      <c r="A22" s="57" t="s">
        <v>1</v>
      </c>
      <c r="B22" s="46"/>
      <c r="C22" s="46"/>
      <c r="D22" s="46"/>
      <c r="E22" s="46"/>
      <c r="F22" s="46"/>
      <c r="G22" s="46"/>
      <c r="H22" s="46"/>
      <c r="I22" s="30"/>
    </row>
    <row r="23" spans="1:9" ht="14.25">
      <c r="A23" s="252" t="s">
        <v>7</v>
      </c>
      <c r="B23" s="252"/>
      <c r="C23" s="252"/>
      <c r="D23" s="252"/>
      <c r="E23" s="252"/>
      <c r="F23" s="252"/>
      <c r="G23" s="252"/>
      <c r="H23" s="252"/>
      <c r="I23" s="30"/>
    </row>
    <row r="24" spans="1:9" ht="14.25">
      <c r="A24" s="251"/>
      <c r="B24" s="251"/>
      <c r="C24" s="251"/>
      <c r="D24" s="251"/>
      <c r="E24" s="251"/>
      <c r="F24" s="251"/>
      <c r="G24" s="251"/>
      <c r="H24" s="251"/>
      <c r="I24" s="30"/>
    </row>
    <row r="25" spans="1:9" ht="14.25">
      <c r="A25" s="251" t="s">
        <v>28</v>
      </c>
      <c r="B25" s="251"/>
      <c r="C25" s="251"/>
      <c r="D25" s="251"/>
      <c r="E25" s="251"/>
      <c r="F25" s="251"/>
      <c r="G25" s="251"/>
      <c r="H25" s="251"/>
      <c r="I25" s="30"/>
    </row>
    <row r="26" spans="1:9" s="54" customFormat="1" ht="14.25">
      <c r="A26" s="205" t="s">
        <v>45</v>
      </c>
      <c r="B26" s="206"/>
      <c r="C26" s="206"/>
      <c r="D26" s="206"/>
      <c r="E26" s="206"/>
      <c r="F26" s="206"/>
      <c r="G26" s="206"/>
      <c r="H26" s="206"/>
      <c r="I26" s="53"/>
    </row>
    <row r="27" spans="1:9" ht="14.25">
      <c r="A27" s="202"/>
      <c r="B27" s="203"/>
      <c r="C27" s="203"/>
      <c r="D27" s="203"/>
      <c r="E27" s="203"/>
      <c r="F27" s="203"/>
      <c r="G27" s="203"/>
      <c r="H27" s="203"/>
      <c r="I27" s="30"/>
    </row>
  </sheetData>
  <sheetProtection password="E677" sheet="1" objects="1" scenarios="1" selectLockedCells="1"/>
  <protectedRanges>
    <protectedRange sqref="A11:H20" name="SawicData"/>
    <protectedRange sqref="B4:B6" name="EmployerData"/>
  </protectedRanges>
  <mergeCells count="21">
    <mergeCell ref="A12:D12"/>
    <mergeCell ref="A20:D20"/>
    <mergeCell ref="A11:D11"/>
    <mergeCell ref="A16:D16"/>
    <mergeCell ref="A17:D17"/>
    <mergeCell ref="A2:H2"/>
    <mergeCell ref="B6:E6"/>
    <mergeCell ref="B8:E8"/>
    <mergeCell ref="F8:H8"/>
    <mergeCell ref="A9:D10"/>
    <mergeCell ref="A14:D14"/>
    <mergeCell ref="A15:D15"/>
    <mergeCell ref="F9:H9"/>
    <mergeCell ref="A25:H25"/>
    <mergeCell ref="A13:D13"/>
    <mergeCell ref="A26:H26"/>
    <mergeCell ref="A27:H27"/>
    <mergeCell ref="A23:H23"/>
    <mergeCell ref="A24:H24"/>
    <mergeCell ref="A18:D18"/>
    <mergeCell ref="A19:D19"/>
  </mergeCells>
  <dataValidations count="11">
    <dataValidation allowBlank="1" showInputMessage="1" showErrorMessage="1" promptTitle="Location" prompt="Enter a description or number to identify the location to which the SAIC applies. &#10;Entry is optional and does not affect the calculations performed by the workbook. If entered the location will be included on printed output." sqref="A11:D11"/>
    <dataValidation type="whole" operator="greaterThanOrEqual" allowBlank="1" showInputMessage="1" showErrorMessage="1" sqref="C22:H22">
      <formula1>0</formula1>
    </dataValidation>
    <dataValidation type="textLength" allowBlank="1" showInputMessage="1" showErrorMessage="1" promptTitle="Employer Name" prompt="Enter the Employer's Name (maximum 60 characters).&#10;Entry is optional and does not affect the calculations performed by the workbook." sqref="B6:E6">
      <formula1>0</formula1>
      <formula2>60</formula2>
    </dataValidation>
    <dataValidation type="whole" operator="greaterThanOrEqual" allowBlank="1" showInputMessage="1" showErrorMessage="1" promptTitle="Claim Costs" prompt="Enter the Claim Costs from your claim summary report (available from the claims agent)" errorTitle="Incorrect value" error="Please enter an amount &gt;= 0" sqref="E11">
      <formula1>0</formula1>
    </dataValidation>
    <dataValidation type="whole" allowBlank="1" showInputMessage="1" showErrorMessage="1" sqref="B22">
      <formula1>11100</formula1>
      <formula2>970000</formula2>
    </dataValidation>
    <dataValidation type="whole" operator="greaterThanOrEqual" allowBlank="1" showInputMessage="1" showErrorMessage="1" errorTitle="Incorrect value" error="Please enter an amount &gt;= 0" sqref="C21:D21 E12:E20 G12:H20">
      <formula1>0</formula1>
    </dataValidation>
    <dataValidation type="textLength" allowBlank="1" showInputMessage="1" showErrorMessage="1" promptTitle="Employer Number" prompt="Enter the 8 digit employer number shown on the premium calculation notice, industry rate schedule or remuneration return.&#10;Entry is optional and does not affect the calculations performed by the workbook." sqref="B5">
      <formula1>8</formula1>
      <formula2>8</formula2>
    </dataValidation>
    <dataValidation type="whole" operator="greaterThanOrEqual" allowBlank="1" showInputMessage="1" showErrorMessage="1" promptTitle="Remuneration" prompt="Enter total remuneration for the location. Include zero where nil remuneration was paid. Refer to the &quot;Remuneration guide&quot; published on www.rtwsa.com for a definition of which payments are included." errorTitle="Incorrect value" error="Please enter an amount &gt;= 0" sqref="G11">
      <formula1>0</formula1>
    </dataValidation>
    <dataValidation type="whole" operator="greaterThanOrEqual" allowBlank="1" showInputMessage="1" showErrorMessage="1" promptTitle="Apprentice Remuneration" prompt="Enter Apprentice Remuneration for the location. Include zero if nil was paid. Refer to the &quot;Remuneration guide&quot; published on www.rtwsa.com for a definition of which payments are included in Apprentice Remuneration." errorTitle="Incorrect value" error="Please enter an amount &gt;= 0" sqref="H11">
      <formula1>0</formula1>
    </dataValidation>
    <dataValidation type="list" allowBlank="1" showInputMessage="1" showErrorMessage="1" promptTitle="First Full Year" prompt="Select &quot;Y&quot; if this is the first full year of the employer's registration, otherwise select &quot;N&quot; so that discounts and experience will be applied." sqref="B7">
      <formula1>FullYear1516</formula1>
    </dataValidation>
    <dataValidation type="list" allowBlank="1" showInputMessage="1" showErrorMessage="1" sqref="F11:F20">
      <formula1>SawicCodes1617</formula1>
    </dataValidation>
  </dataValidations>
  <hyperlinks>
    <hyperlink ref="A26" r:id="rId1" display="www.rtwsa.com/terms-and-conditions"/>
  </hyperlinks>
  <printOptions/>
  <pageMargins left="0.2362204724409449" right="0.2362204724409449" top="0.7480314960629921" bottom="0.7480314960629921" header="0.31496062992125984" footer="0.31496062992125984"/>
  <pageSetup horizontalDpi="600" verticalDpi="600" orientation="landscape" paperSize="9" scale="90" r:id="rId4"/>
  <headerFooter>
    <oddFooter>&amp;CPrinted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AA60"/>
  <sheetViews>
    <sheetView showGridLines="0" showZeros="0" zoomScalePageLayoutView="0" workbookViewId="0" topLeftCell="A1">
      <pane ySplit="6" topLeftCell="A7" activePane="bottomLeft" state="frozen"/>
      <selection pane="topLeft" activeCell="A1" sqref="A1"/>
      <selection pane="bottomLeft" activeCell="E24" sqref="E24"/>
    </sheetView>
  </sheetViews>
  <sheetFormatPr defaultColWidth="9.140625" defaultRowHeight="15"/>
  <cols>
    <col min="1" max="1" width="9.421875" style="60" customWidth="1"/>
    <col min="2" max="2" width="13.421875" style="60" customWidth="1"/>
    <col min="3" max="3" width="25.57421875" style="60" customWidth="1"/>
    <col min="4" max="4" width="14.8515625" style="60" bestFit="1" customWidth="1"/>
    <col min="5" max="5" width="15.00390625" style="60" customWidth="1"/>
    <col min="6" max="6" width="13.00390625" style="60" customWidth="1"/>
    <col min="7" max="7" width="14.8515625" style="60" customWidth="1"/>
    <col min="8" max="8" width="13.8515625" style="60" customWidth="1"/>
    <col min="9" max="9" width="16.00390625" style="60" customWidth="1"/>
    <col min="10" max="10" width="10.57421875" style="0" bestFit="1" customWidth="1"/>
    <col min="24" max="24" width="9.140625" style="15" customWidth="1"/>
    <col min="25" max="25" width="18.421875" style="15" customWidth="1"/>
    <col min="26" max="26" width="20.00390625" style="15" customWidth="1"/>
    <col min="27" max="27" width="9.140625" style="15" customWidth="1"/>
  </cols>
  <sheetData>
    <row r="1" spans="1:26" s="15" customFormat="1" ht="45" customHeight="1">
      <c r="A1" s="58"/>
      <c r="B1" s="59"/>
      <c r="C1" s="59"/>
      <c r="D1" s="59"/>
      <c r="E1" s="59"/>
      <c r="F1" s="59"/>
      <c r="G1" s="59"/>
      <c r="H1" s="59"/>
      <c r="I1" s="59"/>
      <c r="J1" s="34"/>
      <c r="K1" s="34"/>
      <c r="L1" s="34"/>
      <c r="M1" s="34"/>
      <c r="Y1" s="17"/>
      <c r="Z1" s="17"/>
    </row>
    <row r="2" spans="1:26" ht="36">
      <c r="A2" s="280" t="s">
        <v>46</v>
      </c>
      <c r="B2" s="280"/>
      <c r="C2" s="280"/>
      <c r="D2" s="280"/>
      <c r="E2" s="280"/>
      <c r="F2" s="280"/>
      <c r="G2" s="280"/>
      <c r="H2" s="280"/>
      <c r="I2" s="280"/>
      <c r="J2" s="16"/>
      <c r="K2" s="16"/>
      <c r="L2" s="16"/>
      <c r="M2" s="16"/>
      <c r="Y2" s="17"/>
      <c r="Z2" s="17"/>
    </row>
    <row r="3" spans="1:13" ht="14.25">
      <c r="A3" s="281" t="str">
        <f>'Enter wages and costs (24-25)'!$A$5</f>
        <v>Employer Number</v>
      </c>
      <c r="B3" s="282"/>
      <c r="C3" s="103">
        <f>'Enter wages and costs (23-24)'!$B$5</f>
        <v>0</v>
      </c>
      <c r="D3" s="104" t="str">
        <f>'Enter wages and costs (24-25)'!$A$6</f>
        <v>Employer Name</v>
      </c>
      <c r="E3" s="105">
        <f>'Enter wages and costs (23-24)'!$B$6</f>
        <v>0</v>
      </c>
      <c r="F3" s="106"/>
      <c r="G3" s="106"/>
      <c r="H3" s="35"/>
      <c r="I3" s="35"/>
      <c r="J3" s="16"/>
      <c r="K3" s="16"/>
      <c r="L3" s="16"/>
      <c r="M3" s="16"/>
    </row>
    <row r="4" spans="1:13" ht="14.25">
      <c r="A4" s="283" t="str">
        <f>'Enter wages and costs (24-25)'!$A$3</f>
        <v>Premium Period</v>
      </c>
      <c r="B4" s="284"/>
      <c r="C4" s="107" t="str">
        <f>'Enter wages and costs (23-24)'!$B$3</f>
        <v>2023-24</v>
      </c>
      <c r="D4" s="108"/>
      <c r="E4" s="109">
        <f>'Enter wages and costs (23-24)'!$B$4</f>
        <v>0</v>
      </c>
      <c r="F4" s="110"/>
      <c r="G4" s="110"/>
      <c r="H4" s="111"/>
      <c r="I4" s="35"/>
      <c r="J4" s="16"/>
      <c r="K4" s="16"/>
      <c r="L4" s="16"/>
      <c r="M4" s="16"/>
    </row>
    <row r="5" spans="1:27" ht="27" customHeight="1">
      <c r="A5" s="285" t="s">
        <v>30</v>
      </c>
      <c r="B5" s="287" t="s">
        <v>5</v>
      </c>
      <c r="C5" s="288"/>
      <c r="D5" s="112" t="str">
        <f>'Enter wages and costs (23-24)'!E9</f>
        <v>2022-23</v>
      </c>
      <c r="E5" s="291" t="str">
        <f>'Enter wages and costs (23-24)'!F9</f>
        <v>Remuneration used to calculate Premium</v>
      </c>
      <c r="F5" s="292"/>
      <c r="G5" s="293" t="str">
        <f>"Industry Rate for 
"&amp;$C$4</f>
        <v>Industry Rate for 
2023-24</v>
      </c>
      <c r="H5" s="295" t="str">
        <f>"Base Premium (BP) for 
"&amp;$C$4</f>
        <v>Base Premium (BP) for 
2023-24</v>
      </c>
      <c r="I5" s="295" t="str">
        <f>"Apprentice Base Premium (ABP) for 
"&amp;$C$4</f>
        <v>Apprentice Base Premium (ABP) for 
2023-24</v>
      </c>
      <c r="J5" s="16"/>
      <c r="K5" s="16"/>
      <c r="L5" s="16"/>
      <c r="M5" s="16"/>
      <c r="V5" s="15"/>
      <c r="W5" s="15"/>
      <c r="Z5"/>
      <c r="AA5"/>
    </row>
    <row r="6" spans="1:25" s="19" customFormat="1" ht="37.5" customHeight="1">
      <c r="A6" s="286"/>
      <c r="B6" s="289"/>
      <c r="C6" s="290"/>
      <c r="D6" s="113" t="str">
        <f>'Enter wages and costs (24-25)'!E10</f>
        <v>Claim Costs</v>
      </c>
      <c r="E6" s="36" t="str">
        <f>'Enter wages and costs (24-25)'!G10</f>
        <v>Remuneration for All Workers</v>
      </c>
      <c r="F6" s="114" t="str">
        <f>'Enter wages and costs (24-25)'!H10</f>
        <v>Apprentice Remuneration</v>
      </c>
      <c r="G6" s="294"/>
      <c r="H6" s="296"/>
      <c r="I6" s="296"/>
      <c r="J6" s="18"/>
      <c r="K6" s="18"/>
      <c r="L6" s="18"/>
      <c r="M6" s="18"/>
      <c r="V6" s="20"/>
      <c r="W6" s="20"/>
      <c r="X6" s="20"/>
      <c r="Y6" s="20"/>
    </row>
    <row r="7" spans="1:27" ht="14.25">
      <c r="A7" s="115">
        <f>'Enter wages and costs (23-24)'!F11</f>
        <v>0</v>
      </c>
      <c r="B7" s="275">
        <f>'Enter wages and costs (23-24)'!A11</f>
        <v>0</v>
      </c>
      <c r="C7" s="276"/>
      <c r="D7" s="116">
        <f>'Enter wages and costs (23-24)'!E11</f>
        <v>0</v>
      </c>
      <c r="E7" s="117">
        <f>'Enter wages and costs (23-24)'!G11</f>
        <v>0</v>
      </c>
      <c r="F7" s="118">
        <f>'Enter wages and costs (23-24)'!H11</f>
        <v>0</v>
      </c>
      <c r="G7" s="119">
        <f>SUMIF('Rates Table (23-24)'!$A$2:$A$603,LEFT($A7,6),'Rates Table (23-24)'!$C$2:$C$603)</f>
        <v>0</v>
      </c>
      <c r="H7" s="120">
        <f>E7*G7</f>
        <v>0</v>
      </c>
      <c r="I7" s="120">
        <f>F7*G7</f>
        <v>0</v>
      </c>
      <c r="J7" s="16"/>
      <c r="K7" s="16"/>
      <c r="L7" s="16"/>
      <c r="M7" s="16"/>
      <c r="V7" s="15"/>
      <c r="W7" s="15"/>
      <c r="Z7"/>
      <c r="AA7"/>
    </row>
    <row r="8" spans="1:27" ht="14.25">
      <c r="A8" s="115">
        <f>'Enter wages and costs (23-24)'!F12</f>
        <v>0</v>
      </c>
      <c r="B8" s="277">
        <f>'Enter wages and costs (23-24)'!A12</f>
        <v>0</v>
      </c>
      <c r="C8" s="278"/>
      <c r="D8" s="116">
        <f>'Enter wages and costs (23-24)'!E12</f>
        <v>0</v>
      </c>
      <c r="E8" s="121">
        <f>'Enter wages and costs (23-24)'!G12</f>
        <v>0</v>
      </c>
      <c r="F8" s="122">
        <f>'Enter wages and costs (23-24)'!H12</f>
        <v>0</v>
      </c>
      <c r="G8" s="123">
        <f>SUMIF('Rates Table (23-24)'!$A$2:$A$603,LEFT($A8,6),'Rates Table (23-24)'!$C$2:$C$603)</f>
        <v>0</v>
      </c>
      <c r="H8" s="124">
        <f aca="true" t="shared" si="0" ref="H8:H16">E8*G8</f>
        <v>0</v>
      </c>
      <c r="I8" s="124">
        <f aca="true" t="shared" si="1" ref="I8:I16">F8*G8</f>
        <v>0</v>
      </c>
      <c r="J8" s="16"/>
      <c r="K8" s="16"/>
      <c r="L8" s="16"/>
      <c r="M8" s="16"/>
      <c r="V8" s="15"/>
      <c r="W8" s="15"/>
      <c r="Z8"/>
      <c r="AA8"/>
    </row>
    <row r="9" spans="1:27" ht="14.25">
      <c r="A9" s="115">
        <f>'Enter wages and costs (23-24)'!F13</f>
        <v>0</v>
      </c>
      <c r="B9" s="277">
        <f>'Enter wages and costs (23-24)'!A13</f>
        <v>0</v>
      </c>
      <c r="C9" s="279"/>
      <c r="D9" s="116">
        <f>'Enter wages and costs (23-24)'!E13</f>
        <v>0</v>
      </c>
      <c r="E9" s="121">
        <f>'Enter wages and costs (23-24)'!G13</f>
        <v>0</v>
      </c>
      <c r="F9" s="122">
        <f>'Enter wages and costs (23-24)'!H13</f>
        <v>0</v>
      </c>
      <c r="G9" s="123">
        <f>SUMIF('Rates Table (23-24)'!$A$2:$A$603,LEFT($A9,6),'Rates Table (23-24)'!$C$2:$C$603)</f>
        <v>0</v>
      </c>
      <c r="H9" s="124">
        <f t="shared" si="0"/>
        <v>0</v>
      </c>
      <c r="I9" s="124">
        <f t="shared" si="1"/>
        <v>0</v>
      </c>
      <c r="J9" s="16"/>
      <c r="K9" s="16"/>
      <c r="L9" s="16"/>
      <c r="M9" s="16"/>
      <c r="V9" s="15"/>
      <c r="W9" s="15"/>
      <c r="Z9"/>
      <c r="AA9"/>
    </row>
    <row r="10" spans="1:27" ht="14.25">
      <c r="A10" s="115">
        <f>'Enter wages and costs (23-24)'!F14</f>
        <v>0</v>
      </c>
      <c r="B10" s="277">
        <f>'Enter wages and costs (23-24)'!A14</f>
        <v>0</v>
      </c>
      <c r="C10" s="279"/>
      <c r="D10" s="116">
        <f>'Enter wages and costs (23-24)'!E14</f>
        <v>0</v>
      </c>
      <c r="E10" s="121">
        <f>'Enter wages and costs (23-24)'!G14</f>
        <v>0</v>
      </c>
      <c r="F10" s="122">
        <f>'Enter wages and costs (23-24)'!H14</f>
        <v>0</v>
      </c>
      <c r="G10" s="123">
        <f>SUMIF('Rates Table (23-24)'!$A$2:$A$603,LEFT($A10,6),'Rates Table (23-24)'!$C$2:$C$603)</f>
        <v>0</v>
      </c>
      <c r="H10" s="124">
        <f t="shared" si="0"/>
        <v>0</v>
      </c>
      <c r="I10" s="124">
        <f t="shared" si="1"/>
        <v>0</v>
      </c>
      <c r="J10" s="16"/>
      <c r="K10" s="16"/>
      <c r="L10" s="16"/>
      <c r="M10" s="16"/>
      <c r="V10" s="15"/>
      <c r="W10" s="15"/>
      <c r="Z10"/>
      <c r="AA10"/>
    </row>
    <row r="11" spans="1:27" ht="14.25">
      <c r="A11" s="115">
        <f>'Enter wages and costs (23-24)'!F15</f>
        <v>0</v>
      </c>
      <c r="B11" s="277">
        <f>'Enter wages and costs (23-24)'!A15</f>
        <v>0</v>
      </c>
      <c r="C11" s="279"/>
      <c r="D11" s="116">
        <f>'Enter wages and costs (23-24)'!E15</f>
        <v>0</v>
      </c>
      <c r="E11" s="121">
        <f>'Enter wages and costs (23-24)'!G15</f>
        <v>0</v>
      </c>
      <c r="F11" s="122">
        <f>'Enter wages and costs (23-24)'!H15</f>
        <v>0</v>
      </c>
      <c r="G11" s="123">
        <f>SUMIF('Rates Table (23-24)'!$A$2:$A$603,LEFT($A11,6),'Rates Table (23-24)'!$C$2:$C$603)</f>
        <v>0</v>
      </c>
      <c r="H11" s="124">
        <f t="shared" si="0"/>
        <v>0</v>
      </c>
      <c r="I11" s="124">
        <f t="shared" si="1"/>
        <v>0</v>
      </c>
      <c r="J11" s="16"/>
      <c r="K11" s="16"/>
      <c r="L11" s="16"/>
      <c r="M11" s="16"/>
      <c r="V11" s="15"/>
      <c r="W11" s="15"/>
      <c r="Z11"/>
      <c r="AA11"/>
    </row>
    <row r="12" spans="1:27" ht="14.25">
      <c r="A12" s="115">
        <f>'Enter wages and costs (23-24)'!F16</f>
        <v>0</v>
      </c>
      <c r="B12" s="277">
        <f>'Enter wages and costs (23-24)'!A16</f>
        <v>0</v>
      </c>
      <c r="C12" s="279"/>
      <c r="D12" s="116">
        <f>'Enter wages and costs (23-24)'!E16</f>
        <v>0</v>
      </c>
      <c r="E12" s="121">
        <f>'Enter wages and costs (23-24)'!G16</f>
        <v>0</v>
      </c>
      <c r="F12" s="122">
        <f>'Enter wages and costs (23-24)'!H16</f>
        <v>0</v>
      </c>
      <c r="G12" s="123">
        <f>SUMIF('Rates Table (23-24)'!$A$2:$A$603,LEFT($A12,6),'Rates Table (23-24)'!$C$2:$C$603)</f>
        <v>0</v>
      </c>
      <c r="H12" s="124">
        <f t="shared" si="0"/>
        <v>0</v>
      </c>
      <c r="I12" s="124">
        <f t="shared" si="1"/>
        <v>0</v>
      </c>
      <c r="J12" s="16"/>
      <c r="K12" s="16"/>
      <c r="L12" s="16"/>
      <c r="M12" s="16"/>
      <c r="V12" s="15"/>
      <c r="W12" s="15"/>
      <c r="Z12"/>
      <c r="AA12"/>
    </row>
    <row r="13" spans="1:27" ht="14.25">
      <c r="A13" s="115">
        <f>'Enter wages and costs (23-24)'!F17</f>
        <v>0</v>
      </c>
      <c r="B13" s="277">
        <f>'Enter wages and costs (23-24)'!A17</f>
        <v>0</v>
      </c>
      <c r="C13" s="279"/>
      <c r="D13" s="116">
        <f>'Enter wages and costs (23-24)'!E17</f>
        <v>0</v>
      </c>
      <c r="E13" s="121">
        <f>'Enter wages and costs (23-24)'!G17</f>
        <v>0</v>
      </c>
      <c r="F13" s="122">
        <f>'Enter wages and costs (23-24)'!H17</f>
        <v>0</v>
      </c>
      <c r="G13" s="123">
        <f>SUMIF('Rates Table (23-24)'!$A$2:$A$603,LEFT($A13,6),'Rates Table (23-24)'!$C$2:$C$603)</f>
        <v>0</v>
      </c>
      <c r="H13" s="124">
        <f t="shared" si="0"/>
        <v>0</v>
      </c>
      <c r="I13" s="124">
        <f t="shared" si="1"/>
        <v>0</v>
      </c>
      <c r="J13" s="16"/>
      <c r="K13" s="16"/>
      <c r="L13" s="16"/>
      <c r="M13" s="16"/>
      <c r="V13" s="15"/>
      <c r="W13" s="15"/>
      <c r="Z13"/>
      <c r="AA13"/>
    </row>
    <row r="14" spans="1:27" ht="14.25">
      <c r="A14" s="115">
        <f>'Enter wages and costs (23-24)'!F18</f>
        <v>0</v>
      </c>
      <c r="B14" s="277">
        <f>'Enter wages and costs (23-24)'!A18</f>
        <v>0</v>
      </c>
      <c r="C14" s="279"/>
      <c r="D14" s="116">
        <f>'Enter wages and costs (23-24)'!E18</f>
        <v>0</v>
      </c>
      <c r="E14" s="121">
        <f>'Enter wages and costs (23-24)'!G18</f>
        <v>0</v>
      </c>
      <c r="F14" s="122">
        <f>'Enter wages and costs (23-24)'!H18</f>
        <v>0</v>
      </c>
      <c r="G14" s="123">
        <f>SUMIF('Rates Table (23-24)'!$A$2:$A$603,LEFT($A14,6),'Rates Table (23-24)'!$C$2:$C$603)</f>
        <v>0</v>
      </c>
      <c r="H14" s="124">
        <f t="shared" si="0"/>
        <v>0</v>
      </c>
      <c r="I14" s="124">
        <f t="shared" si="1"/>
        <v>0</v>
      </c>
      <c r="J14" s="16"/>
      <c r="K14" s="16"/>
      <c r="L14" s="16"/>
      <c r="M14" s="16"/>
      <c r="V14" s="15"/>
      <c r="W14" s="15"/>
      <c r="Z14"/>
      <c r="AA14"/>
    </row>
    <row r="15" spans="1:27" ht="14.25">
      <c r="A15" s="115">
        <f>'Enter wages and costs (23-24)'!F19</f>
        <v>0</v>
      </c>
      <c r="B15" s="277">
        <f>'Enter wages and costs (23-24)'!A19</f>
        <v>0</v>
      </c>
      <c r="C15" s="279"/>
      <c r="D15" s="116">
        <f>'Enter wages and costs (23-24)'!E19</f>
        <v>0</v>
      </c>
      <c r="E15" s="121">
        <f>'Enter wages and costs (23-24)'!G19</f>
        <v>0</v>
      </c>
      <c r="F15" s="122">
        <f>'Enter wages and costs (23-24)'!H19</f>
        <v>0</v>
      </c>
      <c r="G15" s="123">
        <f>SUMIF('Rates Table (23-24)'!$A$2:$A$603,LEFT($A15,6),'Rates Table (23-24)'!$C$2:$C$603)</f>
        <v>0</v>
      </c>
      <c r="H15" s="124">
        <f t="shared" si="0"/>
        <v>0</v>
      </c>
      <c r="I15" s="124">
        <f t="shared" si="1"/>
        <v>0</v>
      </c>
      <c r="J15" s="16"/>
      <c r="K15" s="16"/>
      <c r="L15" s="16"/>
      <c r="M15" s="16"/>
      <c r="V15" s="15"/>
      <c r="W15" s="15"/>
      <c r="Z15"/>
      <c r="AA15"/>
    </row>
    <row r="16" spans="1:27" ht="14.25">
      <c r="A16" s="115">
        <f>'Enter wages and costs (23-24)'!F20</f>
        <v>0</v>
      </c>
      <c r="B16" s="277">
        <f>'Enter wages and costs (23-24)'!A20</f>
        <v>0</v>
      </c>
      <c r="C16" s="279"/>
      <c r="D16" s="116">
        <f>'Enter wages and costs (23-24)'!E20</f>
        <v>0</v>
      </c>
      <c r="E16" s="121">
        <f>'Enter wages and costs (23-24)'!G20</f>
        <v>0</v>
      </c>
      <c r="F16" s="122">
        <f>'Enter wages and costs (23-24)'!H20</f>
        <v>0</v>
      </c>
      <c r="G16" s="123">
        <f>SUMIF('Rates Table (23-24)'!$A$2:$A$603,LEFT($A16,6),'Rates Table (23-24)'!$C$2:$C$603)</f>
        <v>0</v>
      </c>
      <c r="H16" s="124">
        <f t="shared" si="0"/>
        <v>0</v>
      </c>
      <c r="I16" s="124">
        <f t="shared" si="1"/>
        <v>0</v>
      </c>
      <c r="J16" s="16"/>
      <c r="K16" s="16"/>
      <c r="L16" s="16"/>
      <c r="M16" s="16"/>
      <c r="V16" s="15"/>
      <c r="W16" s="15"/>
      <c r="Z16"/>
      <c r="AA16"/>
    </row>
    <row r="17" spans="1:27" ht="14.25">
      <c r="A17" s="125"/>
      <c r="B17" s="126"/>
      <c r="C17" s="127">
        <f>SUM(C7:C16)</f>
        <v>0</v>
      </c>
      <c r="D17" s="128">
        <f>SUM(D7:D16)</f>
        <v>0</v>
      </c>
      <c r="E17" s="128">
        <f>SUM(E7:E16)</f>
        <v>0</v>
      </c>
      <c r="F17" s="129">
        <f>SUM(F7:F16)</f>
        <v>0</v>
      </c>
      <c r="G17" s="130"/>
      <c r="H17" s="131">
        <f>SUM(H7:H16)</f>
        <v>0</v>
      </c>
      <c r="I17" s="131">
        <f>SUM(I7:I16)</f>
        <v>0</v>
      </c>
      <c r="J17" s="16"/>
      <c r="K17" s="16"/>
      <c r="L17" s="16"/>
      <c r="M17" s="16"/>
      <c r="X17"/>
      <c r="Y17"/>
      <c r="Z17"/>
      <c r="AA17"/>
    </row>
    <row r="18" spans="1:27" ht="14.25">
      <c r="A18" s="132"/>
      <c r="B18" s="133"/>
      <c r="C18" s="133"/>
      <c r="D18" s="133"/>
      <c r="E18" s="133"/>
      <c r="F18" s="133"/>
      <c r="G18" s="133"/>
      <c r="H18" s="134"/>
      <c r="I18" s="134"/>
      <c r="J18" s="16"/>
      <c r="K18" s="16"/>
      <c r="L18" s="16"/>
      <c r="M18" s="16"/>
      <c r="X18"/>
      <c r="Y18"/>
      <c r="Z18"/>
      <c r="AA18"/>
    </row>
    <row r="19" spans="1:27" ht="14.25">
      <c r="A19" s="135" t="s">
        <v>17</v>
      </c>
      <c r="B19" s="136"/>
      <c r="C19" s="136"/>
      <c r="D19" s="136"/>
      <c r="E19" s="137"/>
      <c r="F19" s="132"/>
      <c r="G19" s="132"/>
      <c r="H19" s="132"/>
      <c r="I19" s="132"/>
      <c r="J19" s="16"/>
      <c r="K19" s="16"/>
      <c r="L19" s="16"/>
      <c r="M19" s="16"/>
      <c r="X19"/>
      <c r="Y19"/>
      <c r="Z19"/>
      <c r="AA19"/>
    </row>
    <row r="20" spans="1:27" ht="14.25">
      <c r="A20" s="138" t="s">
        <v>26</v>
      </c>
      <c r="B20" s="37"/>
      <c r="C20" s="37"/>
      <c r="D20" s="37"/>
      <c r="E20" s="139">
        <f>H17</f>
        <v>0</v>
      </c>
      <c r="F20" s="140"/>
      <c r="G20" s="141"/>
      <c r="H20" s="35"/>
      <c r="I20" s="35"/>
      <c r="J20" s="21"/>
      <c r="K20" s="16"/>
      <c r="L20" s="16"/>
      <c r="M20" s="16"/>
      <c r="X20"/>
      <c r="Y20"/>
      <c r="Z20"/>
      <c r="AA20"/>
    </row>
    <row r="21" spans="1:27" ht="14.25">
      <c r="A21" s="142" t="s">
        <v>27</v>
      </c>
      <c r="B21" s="37"/>
      <c r="C21" s="37"/>
      <c r="D21" s="37"/>
      <c r="E21" s="139">
        <f ca="1">IF('Enter wages and costs (23-24)'!$B$7="Y",0,-(OFFSET('Rates Table (23-24)'!$I$2,MATCH($E$20,'Rates Table (23-24)'!$I$2:$I$7,-1)-1,1)*$E$20))</f>
        <v>0</v>
      </c>
      <c r="F21" s="143"/>
      <c r="G21" s="35"/>
      <c r="H21" s="35"/>
      <c r="I21" s="35"/>
      <c r="J21" s="16"/>
      <c r="K21" s="16"/>
      <c r="L21" s="16"/>
      <c r="M21" s="16"/>
      <c r="X21"/>
      <c r="Y21"/>
      <c r="Z21"/>
      <c r="AA21"/>
    </row>
    <row r="22" spans="1:27" ht="14.25">
      <c r="A22" s="142" t="s">
        <v>32</v>
      </c>
      <c r="B22" s="37"/>
      <c r="C22" s="37"/>
      <c r="D22" s="37"/>
      <c r="E22" s="139">
        <f>IF('Enter wages and costs (23-24)'!$B$7="Y",0,IF(D17&gt;ABS(3*E21),ABS(3*E21),D17))</f>
        <v>0</v>
      </c>
      <c r="F22" s="143"/>
      <c r="G22" s="35"/>
      <c r="H22" s="35"/>
      <c r="I22" s="35"/>
      <c r="J22" s="16"/>
      <c r="K22" s="16"/>
      <c r="L22" s="16"/>
      <c r="M22" s="16"/>
      <c r="X22"/>
      <c r="Y22"/>
      <c r="Z22"/>
      <c r="AA22"/>
    </row>
    <row r="23" spans="1:27" ht="14.25">
      <c r="A23" s="144" t="s">
        <v>19</v>
      </c>
      <c r="B23" s="145"/>
      <c r="C23" s="145"/>
      <c r="D23" s="146"/>
      <c r="E23" s="147">
        <f>-$I$17</f>
        <v>0</v>
      </c>
      <c r="F23" s="140"/>
      <c r="G23" s="141"/>
      <c r="H23" s="35"/>
      <c r="I23" s="35"/>
      <c r="J23" s="16"/>
      <c r="K23" s="16"/>
      <c r="L23" s="16"/>
      <c r="M23" s="16"/>
      <c r="X23"/>
      <c r="Y23"/>
      <c r="Z23"/>
      <c r="AA23"/>
    </row>
    <row r="24" spans="1:27" ht="14.25">
      <c r="A24" s="144" t="s">
        <v>18</v>
      </c>
      <c r="B24" s="145"/>
      <c r="C24" s="145"/>
      <c r="D24" s="146"/>
      <c r="E24" s="147">
        <f>INT(IF(SUM($E$20:$E$23)&lt;'Rates Table (23-24)'!$N$2,'Rates Table (23-24)'!$N$2,SUM($E$20:$E$23)))</f>
        <v>200</v>
      </c>
      <c r="F24" s="140" t="str">
        <f>IF(SUM($E$20:$E$23)&lt;'Rates Table (24-25)'!$N$2,"Minimum Premium applied.","")</f>
        <v>Minimum Premium applied.</v>
      </c>
      <c r="G24" s="141"/>
      <c r="H24" s="35"/>
      <c r="I24" s="35"/>
      <c r="J24" s="16"/>
      <c r="K24" s="16"/>
      <c r="L24" s="16"/>
      <c r="M24" s="16"/>
      <c r="X24"/>
      <c r="Y24"/>
      <c r="Z24"/>
      <c r="AA24"/>
    </row>
    <row r="25" spans="1:27" ht="14.25">
      <c r="A25" s="132"/>
      <c r="B25" s="132"/>
      <c r="C25" s="132"/>
      <c r="D25" s="35"/>
      <c r="E25" s="38"/>
      <c r="F25" s="141"/>
      <c r="G25" s="141"/>
      <c r="H25" s="35"/>
      <c r="I25" s="35"/>
      <c r="J25" s="16"/>
      <c r="K25" s="16"/>
      <c r="L25" s="16"/>
      <c r="M25" s="16"/>
      <c r="X25"/>
      <c r="Y25"/>
      <c r="Z25"/>
      <c r="AA25"/>
    </row>
    <row r="26" spans="1:13" s="61" customFormat="1" ht="14.25">
      <c r="A26" s="232" t="s">
        <v>47</v>
      </c>
      <c r="B26" s="232"/>
      <c r="C26" s="232"/>
      <c r="D26" s="232"/>
      <c r="E26" s="232"/>
      <c r="F26" s="232"/>
      <c r="G26" s="232"/>
      <c r="H26" s="232"/>
      <c r="I26" s="232"/>
      <c r="J26" s="54"/>
      <c r="K26" s="54"/>
      <c r="L26" s="54"/>
      <c r="M26" s="54"/>
    </row>
    <row r="27" spans="1:13" s="61" customFormat="1" ht="14.25">
      <c r="A27" s="229" t="s">
        <v>48</v>
      </c>
      <c r="B27" s="229"/>
      <c r="C27" s="229"/>
      <c r="D27" s="229"/>
      <c r="E27" s="229"/>
      <c r="F27" s="229"/>
      <c r="G27" s="229"/>
      <c r="H27" s="229"/>
      <c r="I27" s="229"/>
      <c r="J27" s="54"/>
      <c r="K27" s="54"/>
      <c r="L27" s="54"/>
      <c r="M27" s="54"/>
    </row>
    <row r="28" spans="1:13" s="61" customFormat="1" ht="14.25">
      <c r="A28" s="229" t="s">
        <v>49</v>
      </c>
      <c r="B28" s="229"/>
      <c r="C28" s="229"/>
      <c r="D28" s="229"/>
      <c r="E28" s="229"/>
      <c r="F28" s="229"/>
      <c r="G28" s="229"/>
      <c r="H28" s="229"/>
      <c r="I28" s="229"/>
      <c r="J28" s="54"/>
      <c r="K28" s="54"/>
      <c r="L28" s="54"/>
      <c r="M28" s="54"/>
    </row>
    <row r="29" spans="1:13" s="61" customFormat="1" ht="14.25">
      <c r="A29" s="229" t="s">
        <v>50</v>
      </c>
      <c r="B29" s="229"/>
      <c r="C29" s="229"/>
      <c r="D29" s="229"/>
      <c r="E29" s="229"/>
      <c r="F29" s="229"/>
      <c r="G29" s="229"/>
      <c r="H29" s="229"/>
      <c r="I29" s="229"/>
      <c r="J29" s="54"/>
      <c r="K29" s="54"/>
      <c r="L29" s="54"/>
      <c r="M29" s="54"/>
    </row>
    <row r="30" spans="1:13" s="61" customFormat="1" ht="14.25">
      <c r="A30" s="229" t="s">
        <v>51</v>
      </c>
      <c r="B30" s="229"/>
      <c r="C30" s="229"/>
      <c r="D30" s="229"/>
      <c r="E30" s="229"/>
      <c r="F30" s="229"/>
      <c r="G30" s="229"/>
      <c r="H30" s="229"/>
      <c r="I30" s="229"/>
      <c r="J30" s="54"/>
      <c r="K30" s="54"/>
      <c r="L30" s="54"/>
      <c r="M30" s="54"/>
    </row>
    <row r="31" spans="1:13" s="61" customFormat="1" ht="14.25">
      <c r="A31" s="229" t="s">
        <v>52</v>
      </c>
      <c r="B31" s="229"/>
      <c r="C31" s="229"/>
      <c r="D31" s="229"/>
      <c r="E31" s="229"/>
      <c r="F31" s="229"/>
      <c r="G31" s="229"/>
      <c r="H31" s="229"/>
      <c r="I31" s="229"/>
      <c r="J31" s="54"/>
      <c r="K31" s="54"/>
      <c r="L31" s="54"/>
      <c r="M31" s="54"/>
    </row>
    <row r="32" spans="1:13" s="61" customFormat="1" ht="14.25">
      <c r="A32" s="229" t="s">
        <v>53</v>
      </c>
      <c r="B32" s="229"/>
      <c r="C32" s="229"/>
      <c r="D32" s="229"/>
      <c r="E32" s="229"/>
      <c r="F32" s="229"/>
      <c r="G32" s="229"/>
      <c r="H32" s="229"/>
      <c r="I32" s="229"/>
      <c r="J32" s="54"/>
      <c r="K32" s="54"/>
      <c r="L32" s="54"/>
      <c r="M32" s="54"/>
    </row>
    <row r="33" spans="1:13" s="61" customFormat="1" ht="15" customHeight="1">
      <c r="A33" s="205" t="s">
        <v>54</v>
      </c>
      <c r="B33" s="206"/>
      <c r="C33" s="206"/>
      <c r="D33" s="206"/>
      <c r="E33" s="206"/>
      <c r="F33" s="206"/>
      <c r="G33" s="206"/>
      <c r="H33" s="206"/>
      <c r="I33" s="206"/>
      <c r="J33" s="54"/>
      <c r="K33" s="54"/>
      <c r="L33" s="54"/>
      <c r="M33" s="54"/>
    </row>
    <row r="34" spans="1:13" s="61" customFormat="1" ht="3.75" customHeight="1">
      <c r="A34" s="229"/>
      <c r="B34" s="229"/>
      <c r="C34" s="229"/>
      <c r="D34" s="229"/>
      <c r="E34" s="229"/>
      <c r="F34" s="229"/>
      <c r="G34" s="229"/>
      <c r="H34" s="229"/>
      <c r="I34" s="229"/>
      <c r="J34" s="54"/>
      <c r="K34" s="54"/>
      <c r="L34" s="54"/>
      <c r="M34" s="54"/>
    </row>
    <row r="35" spans="1:13" s="61" customFormat="1" ht="14.25">
      <c r="A35" s="232" t="s">
        <v>1</v>
      </c>
      <c r="B35" s="232"/>
      <c r="C35" s="232"/>
      <c r="D35" s="232"/>
      <c r="E35" s="232"/>
      <c r="F35" s="232"/>
      <c r="G35" s="232"/>
      <c r="H35" s="232"/>
      <c r="I35" s="232"/>
      <c r="J35" s="54"/>
      <c r="K35" s="54"/>
      <c r="L35" s="54"/>
      <c r="M35" s="54"/>
    </row>
    <row r="36" spans="1:13" s="61" customFormat="1" ht="14.25">
      <c r="A36" s="229" t="s">
        <v>7</v>
      </c>
      <c r="B36" s="229"/>
      <c r="C36" s="229"/>
      <c r="D36" s="229"/>
      <c r="E36" s="229"/>
      <c r="F36" s="229"/>
      <c r="G36" s="229"/>
      <c r="H36" s="229"/>
      <c r="I36" s="229"/>
      <c r="J36" s="54"/>
      <c r="K36" s="54"/>
      <c r="L36" s="54"/>
      <c r="M36" s="54"/>
    </row>
    <row r="37" spans="1:13" s="61" customFormat="1" ht="14.25">
      <c r="A37" s="229" t="s">
        <v>55</v>
      </c>
      <c r="B37" s="229"/>
      <c r="C37" s="229"/>
      <c r="D37" s="229"/>
      <c r="E37" s="229"/>
      <c r="F37" s="229"/>
      <c r="G37" s="229"/>
      <c r="H37" s="229"/>
      <c r="I37" s="229"/>
      <c r="J37" s="54"/>
      <c r="K37" s="54"/>
      <c r="L37" s="54"/>
      <c r="M37" s="54"/>
    </row>
    <row r="38" spans="1:13" s="61" customFormat="1" ht="14.25">
      <c r="A38" s="205" t="s">
        <v>45</v>
      </c>
      <c r="B38" s="206"/>
      <c r="C38" s="206"/>
      <c r="D38" s="206"/>
      <c r="E38" s="206"/>
      <c r="F38" s="206"/>
      <c r="G38" s="206"/>
      <c r="H38" s="206"/>
      <c r="I38" s="206"/>
      <c r="J38" s="54"/>
      <c r="K38" s="54"/>
      <c r="L38" s="54"/>
      <c r="M38" s="54"/>
    </row>
    <row r="39" spans="1:27" ht="14.25">
      <c r="A39" s="273"/>
      <c r="B39" s="274"/>
      <c r="C39" s="274"/>
      <c r="D39" s="274"/>
      <c r="E39" s="274"/>
      <c r="F39" s="274"/>
      <c r="G39" s="274"/>
      <c r="H39" s="274"/>
      <c r="I39" s="274"/>
      <c r="J39" s="16"/>
      <c r="K39" s="16"/>
      <c r="L39" s="16"/>
      <c r="M39" s="16"/>
      <c r="X39"/>
      <c r="Y39"/>
      <c r="Z39"/>
      <c r="AA39"/>
    </row>
    <row r="40" spans="1:27" ht="14.25">
      <c r="A40" s="272"/>
      <c r="B40" s="272"/>
      <c r="C40" s="272"/>
      <c r="D40" s="272"/>
      <c r="E40" s="272"/>
      <c r="F40" s="272"/>
      <c r="G40" s="272"/>
      <c r="H40" s="272"/>
      <c r="I40" s="272"/>
      <c r="J40" s="16"/>
      <c r="K40" s="16"/>
      <c r="L40" s="16"/>
      <c r="M40" s="16"/>
      <c r="X40"/>
      <c r="Y40"/>
      <c r="Z40"/>
      <c r="AA40"/>
    </row>
    <row r="41" spans="1:27" ht="14.25">
      <c r="A41" s="272"/>
      <c r="B41" s="272"/>
      <c r="C41" s="272"/>
      <c r="D41" s="272"/>
      <c r="E41" s="272"/>
      <c r="F41" s="272"/>
      <c r="G41" s="272"/>
      <c r="H41" s="272"/>
      <c r="I41" s="272"/>
      <c r="J41" s="16"/>
      <c r="K41" s="16"/>
      <c r="L41" s="16"/>
      <c r="M41" s="16"/>
      <c r="X41"/>
      <c r="Y41"/>
      <c r="Z41"/>
      <c r="AA41"/>
    </row>
    <row r="42" spans="1:27" ht="14.25">
      <c r="A42" s="272"/>
      <c r="B42" s="272"/>
      <c r="C42" s="272"/>
      <c r="D42" s="272"/>
      <c r="E42" s="272"/>
      <c r="F42" s="272"/>
      <c r="G42" s="272"/>
      <c r="H42" s="272"/>
      <c r="I42" s="272"/>
      <c r="J42" s="16"/>
      <c r="K42" s="16"/>
      <c r="L42" s="16"/>
      <c r="M42" s="16"/>
      <c r="X42"/>
      <c r="Y42"/>
      <c r="Z42"/>
      <c r="AA42"/>
    </row>
    <row r="43" spans="1:27" ht="14.25">
      <c r="A43" s="272"/>
      <c r="B43" s="272"/>
      <c r="C43" s="272"/>
      <c r="D43" s="272"/>
      <c r="E43" s="272"/>
      <c r="F43" s="272"/>
      <c r="G43" s="272"/>
      <c r="H43" s="272"/>
      <c r="I43" s="272"/>
      <c r="J43" s="16"/>
      <c r="K43" s="16"/>
      <c r="L43" s="16"/>
      <c r="M43" s="16"/>
      <c r="X43"/>
      <c r="Y43"/>
      <c r="Z43"/>
      <c r="AA43"/>
    </row>
    <row r="44" spans="1:27" ht="14.25">
      <c r="A44" s="272"/>
      <c r="B44" s="272"/>
      <c r="C44" s="272"/>
      <c r="D44" s="272"/>
      <c r="E44" s="272"/>
      <c r="F44" s="272"/>
      <c r="G44" s="272"/>
      <c r="H44" s="272"/>
      <c r="I44" s="272"/>
      <c r="J44" s="16"/>
      <c r="K44" s="16"/>
      <c r="L44" s="16"/>
      <c r="M44" s="16"/>
      <c r="X44"/>
      <c r="Y44"/>
      <c r="Z44"/>
      <c r="AA44"/>
    </row>
    <row r="45" spans="1:27" ht="14.25">
      <c r="A45" s="272"/>
      <c r="B45" s="272"/>
      <c r="C45" s="272"/>
      <c r="D45" s="272"/>
      <c r="E45" s="272"/>
      <c r="F45" s="272"/>
      <c r="G45" s="272"/>
      <c r="H45" s="272"/>
      <c r="I45" s="272"/>
      <c r="J45" s="16"/>
      <c r="K45" s="16"/>
      <c r="L45" s="16"/>
      <c r="M45" s="16"/>
      <c r="X45"/>
      <c r="Y45"/>
      <c r="Z45"/>
      <c r="AA45"/>
    </row>
    <row r="46" spans="1:27" ht="14.25">
      <c r="A46" s="272"/>
      <c r="B46" s="272"/>
      <c r="C46" s="272"/>
      <c r="D46" s="272"/>
      <c r="E46" s="272"/>
      <c r="F46" s="272"/>
      <c r="G46" s="272"/>
      <c r="H46" s="272"/>
      <c r="I46" s="272"/>
      <c r="J46" s="16"/>
      <c r="K46" s="16"/>
      <c r="L46" s="16"/>
      <c r="M46" s="16"/>
      <c r="X46"/>
      <c r="Y46"/>
      <c r="Z46"/>
      <c r="AA46"/>
    </row>
    <row r="47" spans="1:27" ht="14.25">
      <c r="A47" s="272"/>
      <c r="B47" s="272"/>
      <c r="C47" s="272"/>
      <c r="D47" s="272"/>
      <c r="E47" s="272"/>
      <c r="F47" s="272"/>
      <c r="G47" s="272"/>
      <c r="H47" s="272"/>
      <c r="I47" s="272"/>
      <c r="J47" s="16"/>
      <c r="K47" s="16"/>
      <c r="L47" s="16"/>
      <c r="M47" s="16"/>
      <c r="X47"/>
      <c r="Y47"/>
      <c r="Z47"/>
      <c r="AA47"/>
    </row>
    <row r="48" spans="1:27" ht="14.25">
      <c r="A48" s="272"/>
      <c r="B48" s="272"/>
      <c r="C48" s="272"/>
      <c r="D48" s="272"/>
      <c r="E48" s="272"/>
      <c r="F48" s="272"/>
      <c r="G48" s="272"/>
      <c r="H48" s="272"/>
      <c r="I48" s="272"/>
      <c r="J48" s="16"/>
      <c r="K48" s="16"/>
      <c r="L48" s="16"/>
      <c r="M48" s="16"/>
      <c r="X48"/>
      <c r="Y48"/>
      <c r="Z48"/>
      <c r="AA48"/>
    </row>
    <row r="49" spans="1:27" ht="14.25">
      <c r="A49" s="272"/>
      <c r="B49" s="272"/>
      <c r="C49" s="272"/>
      <c r="D49" s="272"/>
      <c r="E49" s="272"/>
      <c r="F49" s="272"/>
      <c r="G49" s="272"/>
      <c r="H49" s="272"/>
      <c r="I49" s="272"/>
      <c r="J49" s="16"/>
      <c r="K49" s="16"/>
      <c r="L49" s="16"/>
      <c r="M49" s="16"/>
      <c r="X49"/>
      <c r="Y49"/>
      <c r="Z49"/>
      <c r="AA49"/>
    </row>
    <row r="50" spans="1:27" ht="14.25">
      <c r="A50" s="271"/>
      <c r="B50" s="271"/>
      <c r="C50" s="271"/>
      <c r="D50" s="271"/>
      <c r="E50" s="271"/>
      <c r="F50" s="271"/>
      <c r="G50" s="271"/>
      <c r="H50" s="271"/>
      <c r="I50" s="271"/>
      <c r="X50"/>
      <c r="Y50"/>
      <c r="Z50"/>
      <c r="AA50"/>
    </row>
    <row r="51" spans="1:27" ht="14.25">
      <c r="A51" s="271"/>
      <c r="B51" s="271"/>
      <c r="C51" s="271"/>
      <c r="D51" s="271"/>
      <c r="E51" s="271"/>
      <c r="F51" s="271"/>
      <c r="G51" s="271"/>
      <c r="H51" s="271"/>
      <c r="I51" s="271"/>
      <c r="X51"/>
      <c r="Y51"/>
      <c r="Z51"/>
      <c r="AA51"/>
    </row>
    <row r="52" spans="1:27" ht="14.25">
      <c r="A52" s="271"/>
      <c r="B52" s="271"/>
      <c r="C52" s="271"/>
      <c r="D52" s="271"/>
      <c r="E52" s="271"/>
      <c r="F52" s="271"/>
      <c r="G52" s="271"/>
      <c r="H52" s="271"/>
      <c r="I52" s="271"/>
      <c r="X52"/>
      <c r="Y52"/>
      <c r="Z52"/>
      <c r="AA52"/>
    </row>
    <row r="53" spans="1:27" ht="14.25">
      <c r="A53" s="271"/>
      <c r="B53" s="271"/>
      <c r="C53" s="271"/>
      <c r="D53" s="271"/>
      <c r="E53" s="271"/>
      <c r="F53" s="271"/>
      <c r="G53" s="271"/>
      <c r="H53" s="271"/>
      <c r="I53" s="271"/>
      <c r="X53"/>
      <c r="Y53"/>
      <c r="Z53"/>
      <c r="AA53"/>
    </row>
    <row r="54" spans="1:27" ht="14.25">
      <c r="A54" s="271"/>
      <c r="B54" s="271"/>
      <c r="C54" s="271"/>
      <c r="D54" s="271"/>
      <c r="E54" s="271"/>
      <c r="F54" s="271"/>
      <c r="G54" s="271"/>
      <c r="H54" s="271"/>
      <c r="I54" s="271"/>
      <c r="X54"/>
      <c r="Y54"/>
      <c r="Z54"/>
      <c r="AA54"/>
    </row>
    <row r="55" spans="1:27" ht="14.25">
      <c r="A55" s="271"/>
      <c r="B55" s="271"/>
      <c r="C55" s="271"/>
      <c r="D55" s="271"/>
      <c r="E55" s="271"/>
      <c r="F55" s="271"/>
      <c r="G55" s="271"/>
      <c r="H55" s="271"/>
      <c r="I55" s="271"/>
      <c r="X55"/>
      <c r="Y55"/>
      <c r="Z55"/>
      <c r="AA55"/>
    </row>
    <row r="56" spans="1:27" ht="14.25">
      <c r="A56" s="271"/>
      <c r="B56" s="271"/>
      <c r="C56" s="271"/>
      <c r="D56" s="271"/>
      <c r="E56" s="271"/>
      <c r="F56" s="271"/>
      <c r="G56" s="271"/>
      <c r="H56" s="271"/>
      <c r="I56" s="271"/>
      <c r="X56"/>
      <c r="Y56"/>
      <c r="Z56"/>
      <c r="AA56"/>
    </row>
    <row r="57" spans="1:27" ht="14.25">
      <c r="A57" s="271"/>
      <c r="B57" s="271"/>
      <c r="C57" s="271"/>
      <c r="D57" s="271"/>
      <c r="E57" s="271"/>
      <c r="F57" s="271"/>
      <c r="G57" s="271"/>
      <c r="H57" s="271"/>
      <c r="I57" s="271"/>
      <c r="X57"/>
      <c r="Y57"/>
      <c r="Z57"/>
      <c r="AA57"/>
    </row>
    <row r="58" spans="1:27" ht="14.25">
      <c r="A58" s="271"/>
      <c r="B58" s="271"/>
      <c r="C58" s="271"/>
      <c r="D58" s="271"/>
      <c r="E58" s="271"/>
      <c r="F58" s="271"/>
      <c r="G58" s="271"/>
      <c r="H58" s="271"/>
      <c r="I58" s="271"/>
      <c r="X58"/>
      <c r="Y58"/>
      <c r="Z58"/>
      <c r="AA58"/>
    </row>
    <row r="59" spans="1:27" ht="14.25">
      <c r="A59" s="271"/>
      <c r="B59" s="271"/>
      <c r="C59" s="271"/>
      <c r="D59" s="271"/>
      <c r="E59" s="271"/>
      <c r="F59" s="271"/>
      <c r="G59" s="271"/>
      <c r="H59" s="271"/>
      <c r="I59" s="271"/>
      <c r="X59"/>
      <c r="Y59"/>
      <c r="Z59"/>
      <c r="AA59"/>
    </row>
    <row r="60" spans="1:27" ht="14.25">
      <c r="A60" s="271"/>
      <c r="B60" s="271"/>
      <c r="C60" s="271"/>
      <c r="D60" s="271"/>
      <c r="E60" s="271"/>
      <c r="F60" s="271"/>
      <c r="G60" s="271"/>
      <c r="H60" s="271"/>
      <c r="I60" s="271"/>
      <c r="X60"/>
      <c r="Y60"/>
      <c r="Z60"/>
      <c r="AA60"/>
    </row>
  </sheetData>
  <sheetProtection password="E677" sheet="1" objects="1" scenarios="1"/>
  <mergeCells count="54">
    <mergeCell ref="B11:C11"/>
    <mergeCell ref="A26:I26"/>
    <mergeCell ref="B12:C12"/>
    <mergeCell ref="B13:C13"/>
    <mergeCell ref="B14:C14"/>
    <mergeCell ref="B15:C15"/>
    <mergeCell ref="E5:F5"/>
    <mergeCell ref="G5:G6"/>
    <mergeCell ref="I5:I6"/>
    <mergeCell ref="H5:H6"/>
    <mergeCell ref="B9:C9"/>
    <mergeCell ref="B10:C10"/>
    <mergeCell ref="A30:I30"/>
    <mergeCell ref="A31:I31"/>
    <mergeCell ref="A32:I32"/>
    <mergeCell ref="B16:C16"/>
    <mergeCell ref="A27:I27"/>
    <mergeCell ref="A2:I2"/>
    <mergeCell ref="A3:B3"/>
    <mergeCell ref="A4:B4"/>
    <mergeCell ref="A5:A6"/>
    <mergeCell ref="B5:C6"/>
    <mergeCell ref="A43:I43"/>
    <mergeCell ref="A44:I44"/>
    <mergeCell ref="B7:C7"/>
    <mergeCell ref="B8:C8"/>
    <mergeCell ref="A33:I33"/>
    <mergeCell ref="A34:I34"/>
    <mergeCell ref="A35:I35"/>
    <mergeCell ref="A36:I36"/>
    <mergeCell ref="A28:I28"/>
    <mergeCell ref="A29:I29"/>
    <mergeCell ref="A37:I37"/>
    <mergeCell ref="A38:I38"/>
    <mergeCell ref="A39:I39"/>
    <mergeCell ref="A40:I40"/>
    <mergeCell ref="A41:I41"/>
    <mergeCell ref="A42:I42"/>
    <mergeCell ref="A45:I45"/>
    <mergeCell ref="A46:I46"/>
    <mergeCell ref="A47:I47"/>
    <mergeCell ref="A48:I48"/>
    <mergeCell ref="A51:I51"/>
    <mergeCell ref="A58:I58"/>
    <mergeCell ref="A49:I49"/>
    <mergeCell ref="A50:I50"/>
    <mergeCell ref="A59:I59"/>
    <mergeCell ref="A60:I60"/>
    <mergeCell ref="A52:I52"/>
    <mergeCell ref="A53:I53"/>
    <mergeCell ref="A54:I54"/>
    <mergeCell ref="A55:I55"/>
    <mergeCell ref="A56:I56"/>
    <mergeCell ref="A57:I57"/>
  </mergeCells>
  <hyperlinks>
    <hyperlink ref="A38" r:id="rId1" display="www.rtwsa.com/terms-and-conditions"/>
    <hyperlink ref="A33" r:id="rId2" display="www.rtwsa.com"/>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1" r:id="rId4"/>
  <headerFooter>
    <oddFooter>&amp;CPrinted &amp;D</oddFooter>
  </headerFooter>
  <drawing r:id="rId3"/>
</worksheet>
</file>

<file path=xl/worksheets/sheet7.xml><?xml version="1.0" encoding="utf-8"?>
<worksheet xmlns="http://schemas.openxmlformats.org/spreadsheetml/2006/main" xmlns:r="http://schemas.openxmlformats.org/officeDocument/2006/relationships">
  <sheetPr codeName="Sheet7"/>
  <dimension ref="A1:N540"/>
  <sheetViews>
    <sheetView zoomScalePageLayoutView="0" workbookViewId="0" topLeftCell="A1">
      <selection activeCell="E3" sqref="E3"/>
    </sheetView>
  </sheetViews>
  <sheetFormatPr defaultColWidth="9.140625" defaultRowHeight="15"/>
  <cols>
    <col min="1" max="1" width="14.421875" style="9" customWidth="1"/>
    <col min="2" max="2" width="77.8515625" style="0" bestFit="1" customWidth="1"/>
    <col min="3" max="3" width="11.00390625" style="0" customWidth="1"/>
    <col min="5" max="5" width="14.00390625" style="0" customWidth="1"/>
    <col min="6" max="6" width="31.57421875" style="0" customWidth="1"/>
    <col min="7" max="7" width="19.7109375" style="0" customWidth="1"/>
    <col min="8" max="8" width="12.57421875" style="0" customWidth="1"/>
    <col min="9" max="9" width="16.421875" style="29" bestFit="1" customWidth="1"/>
    <col min="10" max="10" width="13.421875" style="11" customWidth="1"/>
    <col min="11" max="12" width="9.140625" style="11" customWidth="1"/>
    <col min="14" max="14" width="14.28125" style="10" customWidth="1"/>
  </cols>
  <sheetData>
    <row r="1" spans="1:14" ht="46.5" customHeight="1">
      <c r="A1" s="3" t="s">
        <v>30</v>
      </c>
      <c r="B1" s="4" t="s">
        <v>596</v>
      </c>
      <c r="C1" s="4" t="s">
        <v>9</v>
      </c>
      <c r="E1" s="5" t="s">
        <v>10</v>
      </c>
      <c r="F1" s="5" t="s">
        <v>11</v>
      </c>
      <c r="G1" s="5" t="s">
        <v>12</v>
      </c>
      <c r="H1" s="5" t="s">
        <v>13</v>
      </c>
      <c r="I1" s="28" t="s">
        <v>20</v>
      </c>
      <c r="J1" s="27" t="s">
        <v>21</v>
      </c>
      <c r="K1" s="27" t="s">
        <v>15</v>
      </c>
      <c r="L1" s="27" t="s">
        <v>16</v>
      </c>
      <c r="M1" s="27" t="s">
        <v>22</v>
      </c>
      <c r="N1" s="26" t="s">
        <v>14</v>
      </c>
    </row>
    <row r="2" spans="1:14" ht="14.25">
      <c r="A2" s="6" t="s">
        <v>68</v>
      </c>
      <c r="B2" s="7" t="s">
        <v>600</v>
      </c>
      <c r="C2" s="8">
        <v>0.03346</v>
      </c>
      <c r="D2" s="9"/>
      <c r="E2">
        <v>2023</v>
      </c>
      <c r="F2" s="2" t="str">
        <f>"Initial premium payable for "&amp;($E$2)&amp;"-"&amp;MOD($E$2+1,100)</f>
        <v>Initial premium payable for 2023-24</v>
      </c>
      <c r="G2" s="10">
        <v>0</v>
      </c>
      <c r="H2" s="10">
        <v>0</v>
      </c>
      <c r="I2" s="29">
        <v>1000000000</v>
      </c>
      <c r="J2" s="11">
        <v>0.3</v>
      </c>
      <c r="K2" s="11">
        <v>0.1</v>
      </c>
      <c r="L2" s="11">
        <v>0.007</v>
      </c>
      <c r="M2" t="s">
        <v>23</v>
      </c>
      <c r="N2" s="10">
        <v>200</v>
      </c>
    </row>
    <row r="3" spans="1:13" ht="14.25">
      <c r="A3" s="6" t="s">
        <v>69</v>
      </c>
      <c r="B3" s="7" t="s">
        <v>601</v>
      </c>
      <c r="C3" s="8">
        <v>0.03501</v>
      </c>
      <c r="D3" s="9"/>
      <c r="F3" s="2" t="str">
        <f>"Hindsight premium for "&amp;($E$2)&amp;"-"&amp;MOD($E$2+1,100)</f>
        <v>Hindsight premium for 2023-24</v>
      </c>
      <c r="I3" s="29">
        <v>999999.99</v>
      </c>
      <c r="J3" s="11">
        <v>0.25</v>
      </c>
      <c r="M3" t="s">
        <v>24</v>
      </c>
    </row>
    <row r="4" spans="1:10" ht="14.25">
      <c r="A4" s="6" t="s">
        <v>70</v>
      </c>
      <c r="B4" s="7" t="s">
        <v>602</v>
      </c>
      <c r="C4" s="8">
        <v>0.03798</v>
      </c>
      <c r="D4" s="9"/>
      <c r="I4" s="29">
        <v>499999.99</v>
      </c>
      <c r="J4" s="11">
        <v>0.2</v>
      </c>
    </row>
    <row r="5" spans="1:10" ht="14.25">
      <c r="A5" s="6" t="s">
        <v>71</v>
      </c>
      <c r="B5" s="7" t="s">
        <v>603</v>
      </c>
      <c r="C5" s="8">
        <v>0.03877</v>
      </c>
      <c r="D5" s="9"/>
      <c r="I5" s="29">
        <v>99999.99</v>
      </c>
      <c r="J5" s="11">
        <v>0.15</v>
      </c>
    </row>
    <row r="6" spans="1:10" ht="14.25">
      <c r="A6" s="6" t="s">
        <v>72</v>
      </c>
      <c r="B6" s="7" t="s">
        <v>604</v>
      </c>
      <c r="C6" s="8">
        <v>0.0363</v>
      </c>
      <c r="D6" s="9"/>
      <c r="I6" s="29">
        <v>49999.99</v>
      </c>
      <c r="J6" s="11">
        <v>0.1</v>
      </c>
    </row>
    <row r="7" spans="1:10" ht="14.25">
      <c r="A7" s="6" t="s">
        <v>73</v>
      </c>
      <c r="B7" s="7" t="s">
        <v>605</v>
      </c>
      <c r="C7" s="8">
        <v>0.02667</v>
      </c>
      <c r="D7" s="9"/>
      <c r="I7" s="29">
        <v>9999.99</v>
      </c>
      <c r="J7" s="11">
        <v>0.05</v>
      </c>
    </row>
    <row r="8" spans="1:4" ht="14.25">
      <c r="A8" s="6" t="s">
        <v>74</v>
      </c>
      <c r="B8" s="7" t="s">
        <v>606</v>
      </c>
      <c r="C8" s="8">
        <v>0.03621</v>
      </c>
      <c r="D8" s="9"/>
    </row>
    <row r="9" spans="1:4" ht="14.25">
      <c r="A9" s="6" t="s">
        <v>75</v>
      </c>
      <c r="B9" s="7" t="s">
        <v>607</v>
      </c>
      <c r="C9" s="8">
        <v>0.03913</v>
      </c>
      <c r="D9" s="9"/>
    </row>
    <row r="10" spans="1:4" ht="14.25">
      <c r="A10" s="6" t="s">
        <v>76</v>
      </c>
      <c r="B10" s="7" t="s">
        <v>608</v>
      </c>
      <c r="C10" s="8">
        <v>0.03529</v>
      </c>
      <c r="D10" s="9"/>
    </row>
    <row r="11" spans="1:4" ht="14.25">
      <c r="A11" s="6" t="s">
        <v>77</v>
      </c>
      <c r="B11" s="7" t="s">
        <v>609</v>
      </c>
      <c r="C11" s="8">
        <v>0.05404</v>
      </c>
      <c r="D11" s="9"/>
    </row>
    <row r="12" spans="1:4" ht="14.25">
      <c r="A12" s="6" t="s">
        <v>78</v>
      </c>
      <c r="B12" s="7" t="s">
        <v>610</v>
      </c>
      <c r="C12" s="8">
        <v>0.03073</v>
      </c>
      <c r="D12" s="9"/>
    </row>
    <row r="13" spans="1:4" ht="14.25">
      <c r="A13" s="6" t="s">
        <v>79</v>
      </c>
      <c r="B13" s="7" t="s">
        <v>611</v>
      </c>
      <c r="C13" s="8">
        <v>0.03063</v>
      </c>
      <c r="D13" s="9"/>
    </row>
    <row r="14" spans="1:4" ht="14.25">
      <c r="A14" s="6" t="s">
        <v>80</v>
      </c>
      <c r="B14" s="7" t="s">
        <v>612</v>
      </c>
      <c r="C14" s="8">
        <v>0.04684</v>
      </c>
      <c r="D14" s="9"/>
    </row>
    <row r="15" spans="1:4" ht="14.25">
      <c r="A15" s="6" t="s">
        <v>81</v>
      </c>
      <c r="B15" s="7" t="s">
        <v>613</v>
      </c>
      <c r="C15" s="8">
        <v>0.06606</v>
      </c>
      <c r="D15" s="9"/>
    </row>
    <row r="16" spans="1:4" ht="14.25">
      <c r="A16" s="6" t="s">
        <v>82</v>
      </c>
      <c r="B16" s="7" t="s">
        <v>614</v>
      </c>
      <c r="C16" s="8">
        <v>0.05122</v>
      </c>
      <c r="D16" s="9"/>
    </row>
    <row r="17" spans="1:4" ht="14.25">
      <c r="A17" s="6" t="s">
        <v>83</v>
      </c>
      <c r="B17" s="7" t="s">
        <v>615</v>
      </c>
      <c r="C17" s="8">
        <v>0.05275</v>
      </c>
      <c r="D17" s="9"/>
    </row>
    <row r="18" spans="1:4" ht="14.25">
      <c r="A18" s="6" t="s">
        <v>84</v>
      </c>
      <c r="B18" s="7" t="s">
        <v>616</v>
      </c>
      <c r="C18" s="8">
        <v>0.05333</v>
      </c>
      <c r="D18" s="9"/>
    </row>
    <row r="19" spans="1:4" ht="14.25">
      <c r="A19" s="6" t="s">
        <v>85</v>
      </c>
      <c r="B19" s="7" t="s">
        <v>617</v>
      </c>
      <c r="C19" s="8">
        <v>0.05407</v>
      </c>
      <c r="D19" s="9"/>
    </row>
    <row r="20" spans="1:4" ht="14.25">
      <c r="A20" s="6" t="s">
        <v>86</v>
      </c>
      <c r="B20" s="7" t="s">
        <v>618</v>
      </c>
      <c r="C20" s="8">
        <v>0.07052</v>
      </c>
      <c r="D20" s="9"/>
    </row>
    <row r="21" spans="1:4" ht="14.25">
      <c r="A21" s="6" t="s">
        <v>87</v>
      </c>
      <c r="B21" s="7" t="s">
        <v>619</v>
      </c>
      <c r="C21" s="8">
        <v>0.04623</v>
      </c>
      <c r="D21" s="9"/>
    </row>
    <row r="22" spans="1:4" ht="14.25">
      <c r="A22" s="6" t="s">
        <v>88</v>
      </c>
      <c r="B22" s="7" t="s">
        <v>620</v>
      </c>
      <c r="C22" s="8">
        <v>0.04672</v>
      </c>
      <c r="D22" s="9"/>
    </row>
    <row r="23" spans="1:4" ht="14.25">
      <c r="A23" s="6" t="s">
        <v>89</v>
      </c>
      <c r="B23" s="7" t="s">
        <v>621</v>
      </c>
      <c r="C23" s="8">
        <v>0.03054</v>
      </c>
      <c r="D23" s="9"/>
    </row>
    <row r="24" spans="1:4" ht="14.25">
      <c r="A24" s="6" t="s">
        <v>90</v>
      </c>
      <c r="B24" s="7" t="s">
        <v>622</v>
      </c>
      <c r="C24" s="8">
        <v>0.02968</v>
      </c>
      <c r="D24" s="9"/>
    </row>
    <row r="25" spans="1:4" ht="14.25">
      <c r="A25" s="6" t="s">
        <v>91</v>
      </c>
      <c r="B25" s="7" t="s">
        <v>623</v>
      </c>
      <c r="C25" s="8">
        <v>0.0298</v>
      </c>
      <c r="D25" s="9"/>
    </row>
    <row r="26" spans="1:4" ht="14.25">
      <c r="A26" s="6" t="s">
        <v>92</v>
      </c>
      <c r="B26" s="7" t="s">
        <v>624</v>
      </c>
      <c r="C26" s="8">
        <v>0.02887</v>
      </c>
      <c r="D26" s="9"/>
    </row>
    <row r="27" spans="1:4" ht="14.25">
      <c r="A27" s="6" t="s">
        <v>93</v>
      </c>
      <c r="B27" s="7" t="s">
        <v>625</v>
      </c>
      <c r="C27" s="8">
        <v>0.05163</v>
      </c>
      <c r="D27" s="9"/>
    </row>
    <row r="28" spans="1:4" ht="14.25">
      <c r="A28" s="6" t="s">
        <v>94</v>
      </c>
      <c r="B28" s="7" t="s">
        <v>626</v>
      </c>
      <c r="C28" s="8">
        <v>0.03274</v>
      </c>
      <c r="D28" s="9"/>
    </row>
    <row r="29" spans="1:4" ht="14.25">
      <c r="A29" s="6" t="s">
        <v>95</v>
      </c>
      <c r="B29" s="7" t="s">
        <v>627</v>
      </c>
      <c r="C29" s="8">
        <v>0.02811</v>
      </c>
      <c r="D29" s="9"/>
    </row>
    <row r="30" spans="1:4" ht="14.25">
      <c r="A30" s="6" t="s">
        <v>96</v>
      </c>
      <c r="B30" s="7" t="s">
        <v>628</v>
      </c>
      <c r="C30" s="8">
        <v>0.04606</v>
      </c>
      <c r="D30" s="9"/>
    </row>
    <row r="31" spans="1:4" ht="14.25">
      <c r="A31" s="6" t="s">
        <v>97</v>
      </c>
      <c r="B31" s="7" t="s">
        <v>629</v>
      </c>
      <c r="C31" s="8">
        <v>0.05303</v>
      </c>
      <c r="D31" s="9"/>
    </row>
    <row r="32" spans="1:4" ht="14.25">
      <c r="A32" s="6" t="s">
        <v>98</v>
      </c>
      <c r="B32" s="7" t="s">
        <v>630</v>
      </c>
      <c r="C32" s="8">
        <v>0.05994</v>
      </c>
      <c r="D32" s="9"/>
    </row>
    <row r="33" spans="1:4" ht="14.25">
      <c r="A33" s="6" t="s">
        <v>99</v>
      </c>
      <c r="B33" s="7" t="s">
        <v>631</v>
      </c>
      <c r="C33" s="8">
        <v>0.03032</v>
      </c>
      <c r="D33" s="9"/>
    </row>
    <row r="34" spans="1:4" ht="14.25">
      <c r="A34" s="6" t="s">
        <v>100</v>
      </c>
      <c r="B34" s="7" t="s">
        <v>632</v>
      </c>
      <c r="C34" s="8">
        <v>0.07025</v>
      </c>
      <c r="D34" s="9"/>
    </row>
    <row r="35" spans="1:4" ht="14.25">
      <c r="A35" s="6" t="s">
        <v>101</v>
      </c>
      <c r="B35" s="7" t="s">
        <v>633</v>
      </c>
      <c r="C35" s="8">
        <v>0.03236</v>
      </c>
      <c r="D35" s="9"/>
    </row>
    <row r="36" spans="1:4" ht="14.25">
      <c r="A36" s="6" t="s">
        <v>102</v>
      </c>
      <c r="B36" s="7" t="s">
        <v>634</v>
      </c>
      <c r="C36" s="8">
        <v>0.03203</v>
      </c>
      <c r="D36" s="9"/>
    </row>
    <row r="37" spans="1:4" ht="14.25">
      <c r="A37" s="6" t="s">
        <v>103</v>
      </c>
      <c r="B37" s="7" t="s">
        <v>635</v>
      </c>
      <c r="C37" s="8">
        <v>0.01903</v>
      </c>
      <c r="D37" s="9"/>
    </row>
    <row r="38" spans="1:4" ht="14.25">
      <c r="A38" s="6" t="s">
        <v>104</v>
      </c>
      <c r="B38" s="7" t="s">
        <v>636</v>
      </c>
      <c r="C38" s="8">
        <v>0.02876</v>
      </c>
      <c r="D38" s="9"/>
    </row>
    <row r="39" spans="1:4" ht="14.25">
      <c r="A39" s="6" t="s">
        <v>105</v>
      </c>
      <c r="B39" s="7" t="s">
        <v>637</v>
      </c>
      <c r="C39" s="8">
        <v>0.03704</v>
      </c>
      <c r="D39" s="9"/>
    </row>
    <row r="40" spans="1:4" ht="14.25">
      <c r="A40" s="6" t="s">
        <v>106</v>
      </c>
      <c r="B40" s="7" t="s">
        <v>638</v>
      </c>
      <c r="C40" s="8">
        <v>0.01877</v>
      </c>
      <c r="D40" s="9"/>
    </row>
    <row r="41" spans="1:4" ht="14.25">
      <c r="A41" s="6" t="s">
        <v>107</v>
      </c>
      <c r="B41" s="7" t="s">
        <v>639</v>
      </c>
      <c r="C41" s="8">
        <v>0.03239</v>
      </c>
      <c r="D41" s="9"/>
    </row>
    <row r="42" spans="1:4" ht="14.25">
      <c r="A42" s="6" t="s">
        <v>108</v>
      </c>
      <c r="B42" s="7" t="s">
        <v>640</v>
      </c>
      <c r="C42" s="8">
        <v>0.02758</v>
      </c>
      <c r="D42" s="9"/>
    </row>
    <row r="43" spans="1:4" ht="14.25">
      <c r="A43" s="6" t="s">
        <v>109</v>
      </c>
      <c r="B43" s="7" t="s">
        <v>641</v>
      </c>
      <c r="C43" s="8">
        <v>0.03704</v>
      </c>
      <c r="D43" s="9"/>
    </row>
    <row r="44" spans="1:4" ht="14.25">
      <c r="A44" s="6" t="s">
        <v>110</v>
      </c>
      <c r="B44" s="7" t="s">
        <v>642</v>
      </c>
      <c r="C44" s="8">
        <v>0.03205</v>
      </c>
      <c r="D44" s="9"/>
    </row>
    <row r="45" spans="1:4" ht="14.25">
      <c r="A45" s="6" t="s">
        <v>111</v>
      </c>
      <c r="B45" s="7" t="s">
        <v>643</v>
      </c>
      <c r="C45" s="8">
        <v>0.04058</v>
      </c>
      <c r="D45" s="9"/>
    </row>
    <row r="46" spans="1:4" ht="14.25">
      <c r="A46" s="6" t="s">
        <v>112</v>
      </c>
      <c r="B46" s="7" t="s">
        <v>644</v>
      </c>
      <c r="C46" s="8">
        <v>0.03439</v>
      </c>
      <c r="D46" s="9"/>
    </row>
    <row r="47" spans="1:4" ht="14.25">
      <c r="A47" s="6" t="s">
        <v>113</v>
      </c>
      <c r="B47" s="7" t="s">
        <v>645</v>
      </c>
      <c r="C47" s="8">
        <v>0.0428</v>
      </c>
      <c r="D47" s="9"/>
    </row>
    <row r="48" spans="1:4" ht="14.25">
      <c r="A48" s="6" t="s">
        <v>114</v>
      </c>
      <c r="B48" s="7" t="s">
        <v>646</v>
      </c>
      <c r="C48" s="8">
        <v>0.02542</v>
      </c>
      <c r="D48" s="9"/>
    </row>
    <row r="49" spans="1:4" ht="14.25">
      <c r="A49" s="6" t="s">
        <v>115</v>
      </c>
      <c r="B49" s="7" t="s">
        <v>647</v>
      </c>
      <c r="C49" s="8">
        <v>0.04293</v>
      </c>
      <c r="D49" s="9"/>
    </row>
    <row r="50" spans="1:4" ht="14.25">
      <c r="A50" s="6" t="s">
        <v>116</v>
      </c>
      <c r="B50" s="7" t="s">
        <v>648</v>
      </c>
      <c r="C50" s="8">
        <v>0.01202</v>
      </c>
      <c r="D50" s="9"/>
    </row>
    <row r="51" spans="1:4" ht="14.25">
      <c r="A51" s="6" t="s">
        <v>117</v>
      </c>
      <c r="B51" s="7" t="s">
        <v>649</v>
      </c>
      <c r="C51" s="8">
        <v>0.02131</v>
      </c>
      <c r="D51" s="9"/>
    </row>
    <row r="52" spans="1:4" ht="14.25">
      <c r="A52" s="6" t="s">
        <v>118</v>
      </c>
      <c r="B52" s="7" t="s">
        <v>650</v>
      </c>
      <c r="C52" s="8">
        <v>0.0285</v>
      </c>
      <c r="D52" s="9"/>
    </row>
    <row r="53" spans="1:4" ht="14.25">
      <c r="A53" s="6" t="s">
        <v>119</v>
      </c>
      <c r="B53" s="7" t="s">
        <v>651</v>
      </c>
      <c r="C53" s="8">
        <v>0.07469</v>
      </c>
      <c r="D53" s="9"/>
    </row>
    <row r="54" spans="1:4" ht="14.25">
      <c r="A54" s="6" t="s">
        <v>120</v>
      </c>
      <c r="B54" s="7" t="s">
        <v>652</v>
      </c>
      <c r="C54" s="8">
        <v>0.05229</v>
      </c>
      <c r="D54" s="9"/>
    </row>
    <row r="55" spans="1:4" ht="14.25">
      <c r="A55" s="6" t="s">
        <v>121</v>
      </c>
      <c r="B55" s="7" t="s">
        <v>653</v>
      </c>
      <c r="C55" s="8">
        <v>0.0542</v>
      </c>
      <c r="D55" s="9"/>
    </row>
    <row r="56" spans="1:4" ht="14.25">
      <c r="A56" s="6" t="s">
        <v>122</v>
      </c>
      <c r="B56" s="7" t="s">
        <v>654</v>
      </c>
      <c r="C56" s="8">
        <v>0.08004</v>
      </c>
      <c r="D56" s="9"/>
    </row>
    <row r="57" spans="1:4" ht="14.25">
      <c r="A57" s="6" t="s">
        <v>123</v>
      </c>
      <c r="B57" s="7" t="s">
        <v>655</v>
      </c>
      <c r="C57" s="8">
        <v>0.03592</v>
      </c>
      <c r="D57" s="9"/>
    </row>
    <row r="58" spans="1:4" ht="14.25">
      <c r="A58" s="6" t="s">
        <v>124</v>
      </c>
      <c r="B58" s="7" t="s">
        <v>656</v>
      </c>
      <c r="C58" s="8">
        <v>0.03637</v>
      </c>
      <c r="D58" s="9"/>
    </row>
    <row r="59" spans="1:4" ht="14.25">
      <c r="A59" s="6" t="s">
        <v>125</v>
      </c>
      <c r="B59" s="7" t="s">
        <v>657</v>
      </c>
      <c r="C59" s="8">
        <v>0.01472</v>
      </c>
      <c r="D59" s="9"/>
    </row>
    <row r="60" spans="1:4" ht="14.25">
      <c r="A60" s="6" t="s">
        <v>126</v>
      </c>
      <c r="B60" s="7" t="s">
        <v>658</v>
      </c>
      <c r="C60" s="8">
        <v>0.04486</v>
      </c>
      <c r="D60" s="9"/>
    </row>
    <row r="61" spans="1:4" ht="14.25">
      <c r="A61" s="6" t="s">
        <v>127</v>
      </c>
      <c r="B61" s="7" t="s">
        <v>659</v>
      </c>
      <c r="C61" s="8">
        <v>0.04259</v>
      </c>
      <c r="D61" s="9"/>
    </row>
    <row r="62" spans="1:4" ht="14.25">
      <c r="A62" s="6" t="s">
        <v>128</v>
      </c>
      <c r="B62" s="7" t="s">
        <v>660</v>
      </c>
      <c r="C62" s="8">
        <v>0.03702</v>
      </c>
      <c r="D62" s="9"/>
    </row>
    <row r="63" spans="1:4" ht="14.25">
      <c r="A63" s="6" t="s">
        <v>129</v>
      </c>
      <c r="B63" s="7" t="s">
        <v>661</v>
      </c>
      <c r="C63" s="8">
        <v>0.01685</v>
      </c>
      <c r="D63" s="9"/>
    </row>
    <row r="64" spans="1:4" ht="14.25">
      <c r="A64" s="6" t="s">
        <v>130</v>
      </c>
      <c r="B64" s="7" t="s">
        <v>662</v>
      </c>
      <c r="C64" s="8">
        <v>0.0376</v>
      </c>
      <c r="D64" s="9"/>
    </row>
    <row r="65" spans="1:4" ht="14.25">
      <c r="A65" s="6" t="s">
        <v>131</v>
      </c>
      <c r="B65" s="7" t="s">
        <v>663</v>
      </c>
      <c r="C65" s="8">
        <v>0.04558</v>
      </c>
      <c r="D65" s="9"/>
    </row>
    <row r="66" spans="1:4" ht="14.25">
      <c r="A66" s="6" t="s">
        <v>132</v>
      </c>
      <c r="B66" s="7" t="s">
        <v>664</v>
      </c>
      <c r="C66" s="8">
        <v>0.03199</v>
      </c>
      <c r="D66" s="9"/>
    </row>
    <row r="67" spans="1:4" ht="14.25">
      <c r="A67" s="6" t="s">
        <v>133</v>
      </c>
      <c r="B67" s="7" t="s">
        <v>665</v>
      </c>
      <c r="C67" s="8">
        <v>0.05415</v>
      </c>
      <c r="D67" s="9"/>
    </row>
    <row r="68" spans="1:4" ht="14.25">
      <c r="A68" s="6" t="s">
        <v>134</v>
      </c>
      <c r="B68" s="7" t="s">
        <v>666</v>
      </c>
      <c r="C68" s="8">
        <v>0.01531</v>
      </c>
      <c r="D68" s="9"/>
    </row>
    <row r="69" spans="1:4" ht="14.25">
      <c r="A69" s="6" t="s">
        <v>135</v>
      </c>
      <c r="B69" s="7" t="s">
        <v>667</v>
      </c>
      <c r="C69" s="8">
        <v>0.04239</v>
      </c>
      <c r="D69" s="9"/>
    </row>
    <row r="70" spans="1:4" ht="14.25">
      <c r="A70" s="6" t="s">
        <v>136</v>
      </c>
      <c r="B70" s="7" t="s">
        <v>668</v>
      </c>
      <c r="C70" s="8">
        <v>0.04261</v>
      </c>
      <c r="D70" s="9"/>
    </row>
    <row r="71" spans="1:4" ht="14.25">
      <c r="A71" s="6" t="s">
        <v>137</v>
      </c>
      <c r="B71" s="7" t="s">
        <v>669</v>
      </c>
      <c r="C71" s="8">
        <v>0.04811</v>
      </c>
      <c r="D71" s="9"/>
    </row>
    <row r="72" spans="1:4" ht="14.25">
      <c r="A72" s="6" t="s">
        <v>138</v>
      </c>
      <c r="B72" s="7" t="s">
        <v>670</v>
      </c>
      <c r="C72" s="8">
        <v>0.04851</v>
      </c>
      <c r="D72" s="9"/>
    </row>
    <row r="73" spans="1:4" ht="14.25">
      <c r="A73" s="6" t="s">
        <v>139</v>
      </c>
      <c r="B73" s="7" t="s">
        <v>671</v>
      </c>
      <c r="C73" s="8">
        <v>0.03987</v>
      </c>
      <c r="D73" s="9"/>
    </row>
    <row r="74" spans="1:4" ht="14.25">
      <c r="A74" s="6" t="s">
        <v>140</v>
      </c>
      <c r="B74" s="7" t="s">
        <v>672</v>
      </c>
      <c r="C74" s="8">
        <v>0.02299</v>
      </c>
      <c r="D74" s="9"/>
    </row>
    <row r="75" spans="1:4" ht="14.25">
      <c r="A75" s="6" t="s">
        <v>141</v>
      </c>
      <c r="B75" s="7" t="s">
        <v>673</v>
      </c>
      <c r="C75" s="8">
        <v>0.0152</v>
      </c>
      <c r="D75" s="9"/>
    </row>
    <row r="76" spans="1:4" ht="14.25">
      <c r="A76" s="6" t="s">
        <v>142</v>
      </c>
      <c r="B76" s="7" t="s">
        <v>674</v>
      </c>
      <c r="C76" s="8">
        <v>0.01771</v>
      </c>
      <c r="D76" s="9"/>
    </row>
    <row r="77" spans="1:4" ht="14.25">
      <c r="A77" s="6" t="s">
        <v>143</v>
      </c>
      <c r="B77" s="7" t="s">
        <v>675</v>
      </c>
      <c r="C77" s="8">
        <v>0.01728</v>
      </c>
      <c r="D77" s="9"/>
    </row>
    <row r="78" spans="1:4" ht="14.25">
      <c r="A78" s="6" t="s">
        <v>144</v>
      </c>
      <c r="B78" s="7" t="s">
        <v>676</v>
      </c>
      <c r="C78" s="8">
        <v>0.04811</v>
      </c>
      <c r="D78" s="9"/>
    </row>
    <row r="79" spans="1:4" ht="14.25">
      <c r="A79" s="6" t="s">
        <v>145</v>
      </c>
      <c r="B79" s="7" t="s">
        <v>677</v>
      </c>
      <c r="C79" s="8">
        <v>0.03449</v>
      </c>
      <c r="D79" s="9"/>
    </row>
    <row r="80" spans="1:4" ht="14.25">
      <c r="A80" s="6" t="s">
        <v>146</v>
      </c>
      <c r="B80" s="7" t="s">
        <v>678</v>
      </c>
      <c r="C80" s="8">
        <v>0.02902</v>
      </c>
      <c r="D80" s="9"/>
    </row>
    <row r="81" spans="1:4" ht="14.25">
      <c r="A81" s="6" t="s">
        <v>147</v>
      </c>
      <c r="B81" s="7" t="s">
        <v>679</v>
      </c>
      <c r="C81" s="8">
        <v>0.02588</v>
      </c>
      <c r="D81" s="9"/>
    </row>
    <row r="82" spans="1:4" ht="14.25">
      <c r="A82" s="6" t="s">
        <v>148</v>
      </c>
      <c r="B82" s="7" t="s">
        <v>680</v>
      </c>
      <c r="C82" s="8">
        <v>0.02875</v>
      </c>
      <c r="D82" s="9"/>
    </row>
    <row r="83" spans="1:4" ht="14.25">
      <c r="A83" s="6" t="s">
        <v>149</v>
      </c>
      <c r="B83" s="7" t="s">
        <v>681</v>
      </c>
      <c r="C83" s="8">
        <v>0.02246</v>
      </c>
      <c r="D83" s="9"/>
    </row>
    <row r="84" spans="1:4" ht="14.25">
      <c r="A84" s="6" t="s">
        <v>150</v>
      </c>
      <c r="B84" s="7" t="s">
        <v>682</v>
      </c>
      <c r="C84" s="8">
        <v>0.02563</v>
      </c>
      <c r="D84" s="9"/>
    </row>
    <row r="85" spans="1:4" ht="14.25">
      <c r="A85" s="6" t="s">
        <v>151</v>
      </c>
      <c r="B85" s="7" t="s">
        <v>683</v>
      </c>
      <c r="C85" s="8">
        <v>0.03468</v>
      </c>
      <c r="D85" s="9"/>
    </row>
    <row r="86" spans="1:4" ht="14.25">
      <c r="A86" s="6" t="s">
        <v>152</v>
      </c>
      <c r="B86" s="7" t="s">
        <v>684</v>
      </c>
      <c r="C86" s="8">
        <v>0.02425</v>
      </c>
      <c r="D86" s="9"/>
    </row>
    <row r="87" spans="1:4" ht="14.25">
      <c r="A87" s="6" t="s">
        <v>153</v>
      </c>
      <c r="B87" s="7" t="s">
        <v>685</v>
      </c>
      <c r="C87" s="8">
        <v>0.02483</v>
      </c>
      <c r="D87" s="9"/>
    </row>
    <row r="88" spans="1:4" ht="14.25">
      <c r="A88" s="6" t="s">
        <v>154</v>
      </c>
      <c r="B88" s="7" t="s">
        <v>686</v>
      </c>
      <c r="C88" s="8">
        <v>0.0228</v>
      </c>
      <c r="D88" s="9"/>
    </row>
    <row r="89" spans="1:4" ht="14.25">
      <c r="A89" s="6" t="s">
        <v>155</v>
      </c>
      <c r="B89" s="7" t="s">
        <v>687</v>
      </c>
      <c r="C89" s="8">
        <v>0.03199</v>
      </c>
      <c r="D89" s="9"/>
    </row>
    <row r="90" spans="1:4" ht="14.25">
      <c r="A90" s="6" t="s">
        <v>156</v>
      </c>
      <c r="B90" s="7" t="s">
        <v>688</v>
      </c>
      <c r="C90" s="8">
        <v>0.05843</v>
      </c>
      <c r="D90" s="9"/>
    </row>
    <row r="91" spans="1:4" ht="14.25">
      <c r="A91" s="6" t="s">
        <v>157</v>
      </c>
      <c r="B91" s="7" t="s">
        <v>689</v>
      </c>
      <c r="C91" s="8">
        <v>0.03798</v>
      </c>
      <c r="D91" s="9"/>
    </row>
    <row r="92" spans="1:4" ht="14.25">
      <c r="A92" s="6" t="s">
        <v>158</v>
      </c>
      <c r="B92" s="7" t="s">
        <v>690</v>
      </c>
      <c r="C92" s="8">
        <v>0.07197</v>
      </c>
      <c r="D92" s="9"/>
    </row>
    <row r="93" spans="1:4" ht="14.25">
      <c r="A93" s="6" t="s">
        <v>159</v>
      </c>
      <c r="B93" s="7" t="s">
        <v>691</v>
      </c>
      <c r="C93" s="8">
        <v>0.03923</v>
      </c>
      <c r="D93" s="9"/>
    </row>
    <row r="94" spans="1:4" ht="14.25">
      <c r="A94" s="6" t="s">
        <v>160</v>
      </c>
      <c r="B94" s="7" t="s">
        <v>692</v>
      </c>
      <c r="C94" s="8">
        <v>0.03592</v>
      </c>
      <c r="D94" s="9"/>
    </row>
    <row r="95" spans="1:4" ht="14.25">
      <c r="A95" s="6" t="s">
        <v>161</v>
      </c>
      <c r="B95" s="7" t="s">
        <v>693</v>
      </c>
      <c r="C95" s="8">
        <v>0.05657</v>
      </c>
      <c r="D95" s="9"/>
    </row>
    <row r="96" spans="1:4" ht="14.25">
      <c r="A96" s="6" t="s">
        <v>162</v>
      </c>
      <c r="B96" s="7" t="s">
        <v>694</v>
      </c>
      <c r="C96" s="8">
        <v>0.03083</v>
      </c>
      <c r="D96" s="9"/>
    </row>
    <row r="97" spans="1:4" ht="14.25">
      <c r="A97" s="6" t="s">
        <v>163</v>
      </c>
      <c r="B97" s="7" t="s">
        <v>695</v>
      </c>
      <c r="C97" s="8">
        <v>0.03628</v>
      </c>
      <c r="D97" s="9"/>
    </row>
    <row r="98" spans="1:4" ht="14.25">
      <c r="A98" s="6" t="s">
        <v>164</v>
      </c>
      <c r="B98" s="7" t="s">
        <v>696</v>
      </c>
      <c r="C98" s="8">
        <v>0.05575</v>
      </c>
      <c r="D98" s="9"/>
    </row>
    <row r="99" spans="1:4" ht="14.25">
      <c r="A99" s="6" t="s">
        <v>165</v>
      </c>
      <c r="B99" s="7" t="s">
        <v>697</v>
      </c>
      <c r="C99" s="8">
        <v>0.03646</v>
      </c>
      <c r="D99" s="9"/>
    </row>
    <row r="100" spans="1:4" ht="14.25">
      <c r="A100" s="6" t="s">
        <v>166</v>
      </c>
      <c r="B100" s="7" t="s">
        <v>698</v>
      </c>
      <c r="C100" s="8">
        <v>0.0389</v>
      </c>
      <c r="D100" s="9"/>
    </row>
    <row r="101" spans="1:4" ht="14.25">
      <c r="A101" s="6" t="s">
        <v>167</v>
      </c>
      <c r="B101" s="7" t="s">
        <v>699</v>
      </c>
      <c r="C101" s="8">
        <v>0.06135</v>
      </c>
      <c r="D101" s="9"/>
    </row>
    <row r="102" spans="1:4" ht="14.25">
      <c r="A102" s="6" t="s">
        <v>168</v>
      </c>
      <c r="B102" s="7" t="s">
        <v>700</v>
      </c>
      <c r="C102" s="8">
        <v>0.02869</v>
      </c>
      <c r="D102" s="9"/>
    </row>
    <row r="103" spans="1:4" ht="14.25">
      <c r="A103" s="6" t="s">
        <v>169</v>
      </c>
      <c r="B103" s="7" t="s">
        <v>701</v>
      </c>
      <c r="C103" s="8">
        <v>0.04258</v>
      </c>
      <c r="D103" s="9"/>
    </row>
    <row r="104" spans="1:4" ht="14.25">
      <c r="A104" s="6" t="s">
        <v>170</v>
      </c>
      <c r="B104" s="7" t="s">
        <v>702</v>
      </c>
      <c r="C104" s="8">
        <v>0.04366</v>
      </c>
      <c r="D104" s="9"/>
    </row>
    <row r="105" spans="1:4" ht="14.25">
      <c r="A105" s="6" t="s">
        <v>171</v>
      </c>
      <c r="B105" s="7" t="s">
        <v>703</v>
      </c>
      <c r="C105" s="8">
        <v>0.01294</v>
      </c>
      <c r="D105" s="9"/>
    </row>
    <row r="106" spans="1:4" ht="14.25">
      <c r="A106" s="6" t="s">
        <v>172</v>
      </c>
      <c r="B106" s="7" t="s">
        <v>704</v>
      </c>
      <c r="C106" s="8">
        <v>0.01027</v>
      </c>
      <c r="D106" s="9"/>
    </row>
    <row r="107" spans="1:4" ht="14.25">
      <c r="A107" s="6" t="s">
        <v>173</v>
      </c>
      <c r="B107" s="7" t="s">
        <v>705</v>
      </c>
      <c r="C107" s="8">
        <v>0.0039</v>
      </c>
      <c r="D107" s="9"/>
    </row>
    <row r="108" spans="1:4" ht="14.25">
      <c r="A108" s="6" t="s">
        <v>174</v>
      </c>
      <c r="B108" s="7" t="s">
        <v>706</v>
      </c>
      <c r="C108" s="8">
        <v>0.01457</v>
      </c>
      <c r="D108" s="9"/>
    </row>
    <row r="109" spans="1:4" ht="14.25">
      <c r="A109" s="6" t="s">
        <v>175</v>
      </c>
      <c r="B109" s="7" t="s">
        <v>707</v>
      </c>
      <c r="C109" s="8">
        <v>0.02053</v>
      </c>
      <c r="D109" s="9"/>
    </row>
    <row r="110" spans="1:4" ht="14.25">
      <c r="A110" s="6" t="s">
        <v>176</v>
      </c>
      <c r="B110" s="7" t="s">
        <v>708</v>
      </c>
      <c r="C110" s="8">
        <v>0.01701</v>
      </c>
      <c r="D110" s="9"/>
    </row>
    <row r="111" spans="1:4" ht="14.25">
      <c r="A111" s="6" t="s">
        <v>177</v>
      </c>
      <c r="B111" s="7" t="s">
        <v>709</v>
      </c>
      <c r="C111" s="8">
        <v>0.02537</v>
      </c>
      <c r="D111" s="9"/>
    </row>
    <row r="112" spans="1:4" ht="14.25">
      <c r="A112" s="6" t="s">
        <v>178</v>
      </c>
      <c r="B112" s="7" t="s">
        <v>710</v>
      </c>
      <c r="C112" s="8">
        <v>0.02457</v>
      </c>
      <c r="D112" s="9"/>
    </row>
    <row r="113" spans="1:4" ht="14.25">
      <c r="A113" s="6" t="s">
        <v>179</v>
      </c>
      <c r="B113" s="7" t="s">
        <v>711</v>
      </c>
      <c r="C113" s="8">
        <v>0.05911</v>
      </c>
      <c r="D113" s="9"/>
    </row>
    <row r="114" spans="1:4" ht="14.25">
      <c r="A114" s="6" t="s">
        <v>180</v>
      </c>
      <c r="B114" s="7" t="s">
        <v>712</v>
      </c>
      <c r="C114" s="8">
        <v>0.04548</v>
      </c>
      <c r="D114" s="9"/>
    </row>
    <row r="115" spans="1:4" ht="14.25">
      <c r="A115" s="6" t="s">
        <v>181</v>
      </c>
      <c r="B115" s="7" t="s">
        <v>713</v>
      </c>
      <c r="C115" s="8">
        <v>0.03498</v>
      </c>
      <c r="D115" s="9"/>
    </row>
    <row r="116" spans="1:4" ht="14.25">
      <c r="A116" s="6" t="s">
        <v>182</v>
      </c>
      <c r="B116" s="7" t="s">
        <v>714</v>
      </c>
      <c r="C116" s="8">
        <v>0.02745</v>
      </c>
      <c r="D116" s="9"/>
    </row>
    <row r="117" spans="1:4" ht="14.25">
      <c r="A117" s="6" t="s">
        <v>183</v>
      </c>
      <c r="B117" s="7" t="s">
        <v>715</v>
      </c>
      <c r="C117" s="8">
        <v>0.02037</v>
      </c>
      <c r="D117" s="9"/>
    </row>
    <row r="118" spans="1:4" ht="14.25">
      <c r="A118" s="6" t="s">
        <v>184</v>
      </c>
      <c r="B118" s="7" t="s">
        <v>716</v>
      </c>
      <c r="C118" s="8">
        <v>0.02706</v>
      </c>
      <c r="D118" s="9"/>
    </row>
    <row r="119" spans="1:4" ht="14.25">
      <c r="A119" s="6" t="s">
        <v>185</v>
      </c>
      <c r="B119" s="7" t="s">
        <v>717</v>
      </c>
      <c r="C119" s="8">
        <v>0.0247</v>
      </c>
      <c r="D119" s="9"/>
    </row>
    <row r="120" spans="1:4" ht="14.25">
      <c r="A120" s="6" t="s">
        <v>186</v>
      </c>
      <c r="B120" s="7" t="s">
        <v>718</v>
      </c>
      <c r="C120" s="8">
        <v>0.01618</v>
      </c>
      <c r="D120" s="9"/>
    </row>
    <row r="121" spans="1:4" ht="14.25">
      <c r="A121" s="6" t="s">
        <v>187</v>
      </c>
      <c r="B121" s="7" t="s">
        <v>719</v>
      </c>
      <c r="C121" s="8">
        <v>0.02433</v>
      </c>
      <c r="D121" s="9"/>
    </row>
    <row r="122" spans="1:4" ht="14.25">
      <c r="A122" s="6" t="s">
        <v>188</v>
      </c>
      <c r="B122" s="7" t="s">
        <v>720</v>
      </c>
      <c r="C122" s="8">
        <v>0.02794</v>
      </c>
      <c r="D122" s="9"/>
    </row>
    <row r="123" spans="1:4" ht="14.25">
      <c r="A123" s="6" t="s">
        <v>189</v>
      </c>
      <c r="B123" s="7" t="s">
        <v>721</v>
      </c>
      <c r="C123" s="8">
        <v>0.02307</v>
      </c>
      <c r="D123" s="9"/>
    </row>
    <row r="124" spans="1:4" ht="14.25">
      <c r="A124" s="6" t="s">
        <v>190</v>
      </c>
      <c r="B124" s="7" t="s">
        <v>722</v>
      </c>
      <c r="C124" s="8">
        <v>0.03308</v>
      </c>
      <c r="D124" s="9"/>
    </row>
    <row r="125" spans="1:4" ht="14.25">
      <c r="A125" s="6" t="s">
        <v>191</v>
      </c>
      <c r="B125" s="7" t="s">
        <v>723</v>
      </c>
      <c r="C125" s="8">
        <v>0.04568</v>
      </c>
      <c r="D125" s="9"/>
    </row>
    <row r="126" spans="1:4" ht="14.25">
      <c r="A126" s="6" t="s">
        <v>192</v>
      </c>
      <c r="B126" s="7" t="s">
        <v>724</v>
      </c>
      <c r="C126" s="8">
        <v>0.04406</v>
      </c>
      <c r="D126" s="9"/>
    </row>
    <row r="127" spans="1:4" ht="14.25">
      <c r="A127" s="6" t="s">
        <v>193</v>
      </c>
      <c r="B127" s="7" t="s">
        <v>725</v>
      </c>
      <c r="C127" s="8">
        <v>0.0393</v>
      </c>
      <c r="D127" s="9"/>
    </row>
    <row r="128" spans="1:4" ht="14.25">
      <c r="A128" s="6" t="s">
        <v>194</v>
      </c>
      <c r="B128" s="7" t="s">
        <v>726</v>
      </c>
      <c r="C128" s="8">
        <v>0.02367</v>
      </c>
      <c r="D128" s="9"/>
    </row>
    <row r="129" spans="1:4" ht="14.25">
      <c r="A129" s="6" t="s">
        <v>195</v>
      </c>
      <c r="B129" s="7" t="s">
        <v>727</v>
      </c>
      <c r="C129" s="8">
        <v>0.02733</v>
      </c>
      <c r="D129" s="9"/>
    </row>
    <row r="130" spans="1:4" ht="14.25">
      <c r="A130" s="6" t="s">
        <v>196</v>
      </c>
      <c r="B130" s="7" t="s">
        <v>728</v>
      </c>
      <c r="C130" s="8">
        <v>0.00749</v>
      </c>
      <c r="D130" s="9"/>
    </row>
    <row r="131" spans="1:4" ht="14.25">
      <c r="A131" s="6" t="s">
        <v>197</v>
      </c>
      <c r="B131" s="7" t="s">
        <v>729</v>
      </c>
      <c r="C131" s="8">
        <v>0.04965</v>
      </c>
      <c r="D131" s="9"/>
    </row>
    <row r="132" spans="1:4" ht="14.25">
      <c r="A132" s="6" t="s">
        <v>198</v>
      </c>
      <c r="B132" s="7" t="s">
        <v>730</v>
      </c>
      <c r="C132" s="8">
        <v>0.0357</v>
      </c>
      <c r="D132" s="9"/>
    </row>
    <row r="133" spans="1:4" ht="14.25">
      <c r="A133" s="6" t="s">
        <v>199</v>
      </c>
      <c r="B133" s="7" t="s">
        <v>731</v>
      </c>
      <c r="C133" s="8">
        <v>0.03203</v>
      </c>
      <c r="D133" s="9"/>
    </row>
    <row r="134" spans="1:4" ht="14.25">
      <c r="A134" s="6" t="s">
        <v>200</v>
      </c>
      <c r="B134" s="7" t="s">
        <v>732</v>
      </c>
      <c r="C134" s="8">
        <v>0.0362</v>
      </c>
      <c r="D134" s="9"/>
    </row>
    <row r="135" spans="1:4" ht="14.25">
      <c r="A135" s="6" t="s">
        <v>201</v>
      </c>
      <c r="B135" s="7" t="s">
        <v>733</v>
      </c>
      <c r="C135" s="8">
        <v>0.02548</v>
      </c>
      <c r="D135" s="9"/>
    </row>
    <row r="136" spans="1:4" ht="14.25">
      <c r="A136" s="6" t="s">
        <v>202</v>
      </c>
      <c r="B136" s="7" t="s">
        <v>734</v>
      </c>
      <c r="C136" s="8">
        <v>0.01068</v>
      </c>
      <c r="D136" s="9"/>
    </row>
    <row r="137" spans="1:4" ht="14.25">
      <c r="A137" s="6" t="s">
        <v>203</v>
      </c>
      <c r="B137" s="7" t="s">
        <v>735</v>
      </c>
      <c r="C137" s="8">
        <v>0.05199</v>
      </c>
      <c r="D137" s="9"/>
    </row>
    <row r="138" spans="1:4" ht="14.25">
      <c r="A138" s="6" t="s">
        <v>204</v>
      </c>
      <c r="B138" s="7" t="s">
        <v>736</v>
      </c>
      <c r="C138" s="8">
        <v>0.05087</v>
      </c>
      <c r="D138" s="9"/>
    </row>
    <row r="139" spans="1:4" ht="14.25">
      <c r="A139" s="6" t="s">
        <v>205</v>
      </c>
      <c r="B139" s="7" t="s">
        <v>737</v>
      </c>
      <c r="C139" s="8">
        <v>0.07103</v>
      </c>
      <c r="D139" s="9"/>
    </row>
    <row r="140" spans="1:4" ht="14.25">
      <c r="A140" s="6" t="s">
        <v>206</v>
      </c>
      <c r="B140" s="7" t="s">
        <v>738</v>
      </c>
      <c r="C140" s="8">
        <v>0.05635</v>
      </c>
      <c r="D140" s="9"/>
    </row>
    <row r="141" spans="1:4" ht="14.25">
      <c r="A141" s="6" t="s">
        <v>207</v>
      </c>
      <c r="B141" s="7" t="s">
        <v>739</v>
      </c>
      <c r="C141" s="8">
        <v>0.03632</v>
      </c>
      <c r="D141" s="9"/>
    </row>
    <row r="142" spans="1:4" ht="14.25">
      <c r="A142" s="6" t="s">
        <v>208</v>
      </c>
      <c r="B142" s="7" t="s">
        <v>740</v>
      </c>
      <c r="C142" s="8">
        <v>0.06496</v>
      </c>
      <c r="D142" s="9"/>
    </row>
    <row r="143" spans="1:4" ht="14.25">
      <c r="A143" s="6" t="s">
        <v>209</v>
      </c>
      <c r="B143" s="7" t="s">
        <v>741</v>
      </c>
      <c r="C143" s="8">
        <v>0.03091</v>
      </c>
      <c r="D143" s="9"/>
    </row>
    <row r="144" spans="1:4" ht="14.25">
      <c r="A144" s="6" t="s">
        <v>210</v>
      </c>
      <c r="B144" s="7" t="s">
        <v>742</v>
      </c>
      <c r="C144" s="8">
        <v>0.02827</v>
      </c>
      <c r="D144" s="9"/>
    </row>
    <row r="145" spans="1:4" ht="14.25">
      <c r="A145" s="6" t="s">
        <v>211</v>
      </c>
      <c r="B145" s="7" t="s">
        <v>743</v>
      </c>
      <c r="C145" s="8">
        <v>0.04124</v>
      </c>
      <c r="D145" s="9"/>
    </row>
    <row r="146" spans="1:4" ht="14.25">
      <c r="A146" s="6" t="s">
        <v>212</v>
      </c>
      <c r="B146" s="7" t="s">
        <v>744</v>
      </c>
      <c r="C146" s="8">
        <v>0.04539</v>
      </c>
      <c r="D146" s="9"/>
    </row>
    <row r="147" spans="1:4" ht="14.25">
      <c r="A147" s="6" t="s">
        <v>213</v>
      </c>
      <c r="B147" s="7" t="s">
        <v>745</v>
      </c>
      <c r="C147" s="8">
        <v>0.06057</v>
      </c>
      <c r="D147" s="9"/>
    </row>
    <row r="148" spans="1:4" ht="14.25">
      <c r="A148" s="6" t="s">
        <v>214</v>
      </c>
      <c r="B148" s="7" t="s">
        <v>746</v>
      </c>
      <c r="C148" s="8">
        <v>0.0282</v>
      </c>
      <c r="D148" s="9"/>
    </row>
    <row r="149" spans="1:4" ht="14.25">
      <c r="A149" s="6" t="s">
        <v>215</v>
      </c>
      <c r="B149" s="7" t="s">
        <v>747</v>
      </c>
      <c r="C149" s="8">
        <v>0.03114</v>
      </c>
      <c r="D149" s="9"/>
    </row>
    <row r="150" spans="1:4" ht="14.25">
      <c r="A150" s="6" t="s">
        <v>216</v>
      </c>
      <c r="B150" s="7" t="s">
        <v>748</v>
      </c>
      <c r="C150" s="8">
        <v>0.02822</v>
      </c>
      <c r="D150" s="9"/>
    </row>
    <row r="151" spans="1:4" ht="14.25">
      <c r="A151" s="6" t="s">
        <v>217</v>
      </c>
      <c r="B151" s="7" t="s">
        <v>749</v>
      </c>
      <c r="C151" s="8">
        <v>0.05802</v>
      </c>
      <c r="D151" s="9"/>
    </row>
    <row r="152" spans="1:4" ht="14.25">
      <c r="A152" s="6" t="s">
        <v>218</v>
      </c>
      <c r="B152" s="7" t="s">
        <v>750</v>
      </c>
      <c r="C152" s="8">
        <v>0.04234</v>
      </c>
      <c r="D152" s="9"/>
    </row>
    <row r="153" spans="1:4" ht="14.25">
      <c r="A153" s="6" t="s">
        <v>219</v>
      </c>
      <c r="B153" s="7" t="s">
        <v>751</v>
      </c>
      <c r="C153" s="8">
        <v>0.04152</v>
      </c>
      <c r="D153" s="9"/>
    </row>
    <row r="154" spans="1:4" ht="14.25">
      <c r="A154" s="6" t="s">
        <v>220</v>
      </c>
      <c r="B154" s="7" t="s">
        <v>752</v>
      </c>
      <c r="C154" s="8">
        <v>0.04288</v>
      </c>
      <c r="D154" s="9"/>
    </row>
    <row r="155" spans="1:4" ht="14.25">
      <c r="A155" s="6" t="s">
        <v>221</v>
      </c>
      <c r="B155" s="7" t="s">
        <v>753</v>
      </c>
      <c r="C155" s="8">
        <v>0.03052</v>
      </c>
      <c r="D155" s="9"/>
    </row>
    <row r="156" spans="1:4" ht="14.25">
      <c r="A156" s="6" t="s">
        <v>222</v>
      </c>
      <c r="B156" s="7" t="s">
        <v>754</v>
      </c>
      <c r="C156" s="8">
        <v>0.04774</v>
      </c>
      <c r="D156" s="9"/>
    </row>
    <row r="157" spans="1:4" ht="14.25">
      <c r="A157" s="6" t="s">
        <v>223</v>
      </c>
      <c r="B157" s="7" t="s">
        <v>755</v>
      </c>
      <c r="C157" s="8">
        <v>0.06598</v>
      </c>
      <c r="D157" s="9"/>
    </row>
    <row r="158" spans="1:4" ht="14.25">
      <c r="A158" s="6" t="s">
        <v>224</v>
      </c>
      <c r="B158" s="7" t="s">
        <v>756</v>
      </c>
      <c r="C158" s="8">
        <v>0.02759</v>
      </c>
      <c r="D158" s="9"/>
    </row>
    <row r="159" spans="1:4" ht="14.25">
      <c r="A159" s="6" t="s">
        <v>225</v>
      </c>
      <c r="B159" s="7" t="s">
        <v>757</v>
      </c>
      <c r="C159" s="8">
        <v>0.0365</v>
      </c>
      <c r="D159" s="9"/>
    </row>
    <row r="160" spans="1:4" ht="14.25">
      <c r="A160" s="6" t="s">
        <v>226</v>
      </c>
      <c r="B160" s="7" t="s">
        <v>758</v>
      </c>
      <c r="C160" s="8">
        <v>0.04382</v>
      </c>
      <c r="D160" s="9"/>
    </row>
    <row r="161" spans="1:4" ht="14.25">
      <c r="A161" s="6" t="s">
        <v>227</v>
      </c>
      <c r="B161" s="7" t="s">
        <v>759</v>
      </c>
      <c r="C161" s="8">
        <v>0.02827</v>
      </c>
      <c r="D161" s="9"/>
    </row>
    <row r="162" spans="1:4" ht="14.25">
      <c r="A162" s="6" t="s">
        <v>228</v>
      </c>
      <c r="B162" s="7" t="s">
        <v>760</v>
      </c>
      <c r="C162" s="8">
        <v>0.04542</v>
      </c>
      <c r="D162" s="9"/>
    </row>
    <row r="163" spans="1:4" ht="14.25">
      <c r="A163" s="6" t="s">
        <v>229</v>
      </c>
      <c r="B163" s="7" t="s">
        <v>761</v>
      </c>
      <c r="C163" s="8">
        <v>0.03132</v>
      </c>
      <c r="D163" s="9"/>
    </row>
    <row r="164" spans="1:4" ht="14.25">
      <c r="A164" s="6" t="s">
        <v>230</v>
      </c>
      <c r="B164" s="7" t="s">
        <v>762</v>
      </c>
      <c r="C164" s="8">
        <v>0.10441</v>
      </c>
      <c r="D164" s="9"/>
    </row>
    <row r="165" spans="1:4" ht="14.25">
      <c r="A165" s="6" t="s">
        <v>231</v>
      </c>
      <c r="B165" s="7" t="s">
        <v>763</v>
      </c>
      <c r="C165" s="8">
        <v>0.02941</v>
      </c>
      <c r="D165" s="9"/>
    </row>
    <row r="166" spans="1:4" ht="14.25">
      <c r="A166" s="6" t="s">
        <v>232</v>
      </c>
      <c r="B166" s="7" t="s">
        <v>764</v>
      </c>
      <c r="C166" s="8">
        <v>0.05121</v>
      </c>
      <c r="D166" s="9"/>
    </row>
    <row r="167" spans="1:4" ht="14.25">
      <c r="A167" s="6" t="s">
        <v>233</v>
      </c>
      <c r="B167" s="7" t="s">
        <v>765</v>
      </c>
      <c r="C167" s="8">
        <v>0.02736</v>
      </c>
      <c r="D167" s="9"/>
    </row>
    <row r="168" spans="1:4" ht="14.25">
      <c r="A168" s="6" t="s">
        <v>234</v>
      </c>
      <c r="B168" s="7" t="s">
        <v>766</v>
      </c>
      <c r="C168" s="8">
        <v>0.03289</v>
      </c>
      <c r="D168" s="9"/>
    </row>
    <row r="169" spans="1:4" ht="14.25">
      <c r="A169" s="6" t="s">
        <v>235</v>
      </c>
      <c r="B169" s="7" t="s">
        <v>767</v>
      </c>
      <c r="C169" s="8">
        <v>0.05608</v>
      </c>
      <c r="D169" s="9"/>
    </row>
    <row r="170" spans="1:4" ht="14.25">
      <c r="A170" s="6" t="s">
        <v>236</v>
      </c>
      <c r="B170" s="7" t="s">
        <v>768</v>
      </c>
      <c r="C170" s="8">
        <v>0.01617</v>
      </c>
      <c r="D170" s="9"/>
    </row>
    <row r="171" spans="1:4" ht="14.25">
      <c r="A171" s="6" t="s">
        <v>237</v>
      </c>
      <c r="B171" s="7" t="s">
        <v>769</v>
      </c>
      <c r="C171" s="8">
        <v>0.04238</v>
      </c>
      <c r="D171" s="9"/>
    </row>
    <row r="172" spans="1:4" ht="14.25">
      <c r="A172" s="6" t="s">
        <v>238</v>
      </c>
      <c r="B172" s="7" t="s">
        <v>770</v>
      </c>
      <c r="C172" s="8">
        <v>0.02789</v>
      </c>
      <c r="D172" s="9"/>
    </row>
    <row r="173" spans="1:4" ht="14.25">
      <c r="A173" s="6" t="s">
        <v>239</v>
      </c>
      <c r="B173" s="7" t="s">
        <v>771</v>
      </c>
      <c r="C173" s="8">
        <v>0.00637</v>
      </c>
      <c r="D173" s="9"/>
    </row>
    <row r="174" spans="1:4" ht="14.25">
      <c r="A174" s="6" t="s">
        <v>240</v>
      </c>
      <c r="B174" s="7" t="s">
        <v>772</v>
      </c>
      <c r="C174" s="8">
        <v>0.02653</v>
      </c>
      <c r="D174" s="9"/>
    </row>
    <row r="175" spans="1:4" ht="14.25">
      <c r="A175" s="6" t="s">
        <v>241</v>
      </c>
      <c r="B175" s="7" t="s">
        <v>773</v>
      </c>
      <c r="C175" s="8">
        <v>0.005</v>
      </c>
      <c r="D175" s="9"/>
    </row>
    <row r="176" spans="1:4" ht="14.25">
      <c r="A176" s="6" t="s">
        <v>242</v>
      </c>
      <c r="B176" s="7" t="s">
        <v>774</v>
      </c>
      <c r="C176" s="8">
        <v>0.01817</v>
      </c>
      <c r="D176" s="9"/>
    </row>
    <row r="177" spans="1:4" ht="14.25">
      <c r="A177" s="6" t="s">
        <v>243</v>
      </c>
      <c r="B177" s="7" t="s">
        <v>775</v>
      </c>
      <c r="C177" s="8">
        <v>0.00557</v>
      </c>
      <c r="D177" s="9"/>
    </row>
    <row r="178" spans="1:4" ht="14.25">
      <c r="A178" s="6" t="s">
        <v>244</v>
      </c>
      <c r="B178" s="7" t="s">
        <v>776</v>
      </c>
      <c r="C178" s="8">
        <v>0.00522</v>
      </c>
      <c r="D178" s="9"/>
    </row>
    <row r="179" spans="1:4" ht="14.25">
      <c r="A179" s="6" t="s">
        <v>245</v>
      </c>
      <c r="B179" s="7" t="s">
        <v>777</v>
      </c>
      <c r="C179" s="8">
        <v>0.00531</v>
      </c>
      <c r="D179" s="9"/>
    </row>
    <row r="180" spans="1:4" ht="14.25">
      <c r="A180" s="6" t="s">
        <v>246</v>
      </c>
      <c r="B180" s="7" t="s">
        <v>778</v>
      </c>
      <c r="C180" s="8">
        <v>0.00458</v>
      </c>
      <c r="D180" s="9"/>
    </row>
    <row r="181" spans="1:4" ht="14.25">
      <c r="A181" s="6" t="s">
        <v>247</v>
      </c>
      <c r="B181" s="7" t="s">
        <v>779</v>
      </c>
      <c r="C181" s="8">
        <v>0.02821</v>
      </c>
      <c r="D181" s="9"/>
    </row>
    <row r="182" spans="1:4" ht="14.25">
      <c r="A182" s="6" t="s">
        <v>248</v>
      </c>
      <c r="B182" s="7" t="s">
        <v>780</v>
      </c>
      <c r="C182" s="8">
        <v>0.02211</v>
      </c>
      <c r="D182" s="9"/>
    </row>
    <row r="183" spans="1:4" ht="14.25">
      <c r="A183" s="6" t="s">
        <v>249</v>
      </c>
      <c r="B183" s="7" t="s">
        <v>781</v>
      </c>
      <c r="C183" s="8">
        <v>0.02479</v>
      </c>
      <c r="D183" s="9"/>
    </row>
    <row r="184" spans="1:4" ht="14.25">
      <c r="A184" s="6" t="s">
        <v>250</v>
      </c>
      <c r="B184" s="7" t="s">
        <v>782</v>
      </c>
      <c r="C184" s="8">
        <v>0.02757</v>
      </c>
      <c r="D184" s="9"/>
    </row>
    <row r="185" spans="1:4" ht="14.25">
      <c r="A185" s="6" t="s">
        <v>251</v>
      </c>
      <c r="B185" s="7" t="s">
        <v>783</v>
      </c>
      <c r="C185" s="8">
        <v>0.02689</v>
      </c>
      <c r="D185" s="9"/>
    </row>
    <row r="186" spans="1:4" ht="14.25">
      <c r="A186" s="6" t="s">
        <v>252</v>
      </c>
      <c r="B186" s="7" t="s">
        <v>784</v>
      </c>
      <c r="C186" s="8">
        <v>0.03626</v>
      </c>
      <c r="D186" s="9"/>
    </row>
    <row r="187" spans="1:4" ht="14.25">
      <c r="A187" s="6" t="s">
        <v>253</v>
      </c>
      <c r="B187" s="7" t="s">
        <v>785</v>
      </c>
      <c r="C187" s="8">
        <v>0.01792</v>
      </c>
      <c r="D187" s="9"/>
    </row>
    <row r="188" spans="1:4" ht="14.25">
      <c r="A188" s="6" t="s">
        <v>254</v>
      </c>
      <c r="B188" s="7" t="s">
        <v>786</v>
      </c>
      <c r="C188" s="8">
        <v>0.03309</v>
      </c>
      <c r="D188" s="9"/>
    </row>
    <row r="189" spans="1:4" ht="14.25">
      <c r="A189" s="6" t="s">
        <v>255</v>
      </c>
      <c r="B189" s="7" t="s">
        <v>787</v>
      </c>
      <c r="C189" s="8">
        <v>0.028</v>
      </c>
      <c r="D189" s="9"/>
    </row>
    <row r="190" spans="1:4" ht="14.25">
      <c r="A190" s="6" t="s">
        <v>256</v>
      </c>
      <c r="B190" s="7" t="s">
        <v>788</v>
      </c>
      <c r="C190" s="8">
        <v>0.02556</v>
      </c>
      <c r="D190" s="9"/>
    </row>
    <row r="191" spans="1:4" ht="14.25">
      <c r="A191" s="6" t="s">
        <v>257</v>
      </c>
      <c r="B191" s="7" t="s">
        <v>789</v>
      </c>
      <c r="C191" s="8">
        <v>0.03068</v>
      </c>
      <c r="D191" s="9"/>
    </row>
    <row r="192" spans="1:4" ht="14.25">
      <c r="A192" s="6" t="s">
        <v>258</v>
      </c>
      <c r="B192" s="7" t="s">
        <v>790</v>
      </c>
      <c r="C192" s="8">
        <v>0.04879</v>
      </c>
      <c r="D192" s="9"/>
    </row>
    <row r="193" spans="1:4" ht="14.25">
      <c r="A193" s="6" t="s">
        <v>259</v>
      </c>
      <c r="B193" s="7" t="s">
        <v>791</v>
      </c>
      <c r="C193" s="8">
        <v>0.03151</v>
      </c>
      <c r="D193" s="9"/>
    </row>
    <row r="194" spans="1:4" ht="14.25">
      <c r="A194" s="6" t="s">
        <v>260</v>
      </c>
      <c r="B194" s="7" t="s">
        <v>792</v>
      </c>
      <c r="C194" s="8">
        <v>0.03466</v>
      </c>
      <c r="D194" s="9"/>
    </row>
    <row r="195" spans="1:4" ht="14.25">
      <c r="A195" s="6" t="s">
        <v>261</v>
      </c>
      <c r="B195" s="7" t="s">
        <v>793</v>
      </c>
      <c r="C195" s="8">
        <v>0.04371</v>
      </c>
      <c r="D195" s="9"/>
    </row>
    <row r="196" spans="1:4" ht="14.25">
      <c r="A196" s="6" t="s">
        <v>262</v>
      </c>
      <c r="B196" s="7" t="s">
        <v>794</v>
      </c>
      <c r="C196" s="8">
        <v>0.04547</v>
      </c>
      <c r="D196" s="9"/>
    </row>
    <row r="197" spans="1:4" ht="14.25">
      <c r="A197" s="6" t="s">
        <v>263</v>
      </c>
      <c r="B197" s="7" t="s">
        <v>795</v>
      </c>
      <c r="C197" s="8">
        <v>0.03427</v>
      </c>
      <c r="D197" s="9"/>
    </row>
    <row r="198" spans="1:4" ht="14.25">
      <c r="A198" s="6" t="s">
        <v>264</v>
      </c>
      <c r="B198" s="7" t="s">
        <v>796</v>
      </c>
      <c r="C198" s="8">
        <v>0.0136</v>
      </c>
      <c r="D198" s="9"/>
    </row>
    <row r="199" spans="1:4" ht="14.25">
      <c r="A199" s="6" t="s">
        <v>265</v>
      </c>
      <c r="B199" s="7" t="s">
        <v>797</v>
      </c>
      <c r="C199" s="8">
        <v>0.03585</v>
      </c>
      <c r="D199" s="9"/>
    </row>
    <row r="200" spans="1:4" ht="14.25">
      <c r="A200" s="6" t="s">
        <v>266</v>
      </c>
      <c r="B200" s="7" t="s">
        <v>798</v>
      </c>
      <c r="C200" s="8">
        <v>0.02205</v>
      </c>
      <c r="D200" s="9"/>
    </row>
    <row r="201" spans="1:4" ht="14.25">
      <c r="A201" s="6" t="s">
        <v>267</v>
      </c>
      <c r="B201" s="7" t="s">
        <v>799</v>
      </c>
      <c r="C201" s="8">
        <v>0.00666</v>
      </c>
      <c r="D201" s="9"/>
    </row>
    <row r="202" spans="1:4" ht="14.25">
      <c r="A202" s="6" t="s">
        <v>268</v>
      </c>
      <c r="B202" s="7" t="s">
        <v>800</v>
      </c>
      <c r="C202" s="8">
        <v>0.00642</v>
      </c>
      <c r="D202" s="9"/>
    </row>
    <row r="203" spans="1:4" ht="14.25">
      <c r="A203" s="6" t="s">
        <v>269</v>
      </c>
      <c r="B203" s="7" t="s">
        <v>801</v>
      </c>
      <c r="C203" s="8">
        <v>0.00599</v>
      </c>
      <c r="D203" s="9"/>
    </row>
    <row r="204" spans="1:4" ht="14.25">
      <c r="A204" s="6" t="s">
        <v>270</v>
      </c>
      <c r="B204" s="7" t="s">
        <v>802</v>
      </c>
      <c r="C204" s="8">
        <v>0.00582</v>
      </c>
      <c r="D204" s="9"/>
    </row>
    <row r="205" spans="1:4" ht="14.25">
      <c r="A205" s="6" t="s">
        <v>271</v>
      </c>
      <c r="B205" s="7" t="s">
        <v>803</v>
      </c>
      <c r="C205" s="8">
        <v>0.00916</v>
      </c>
      <c r="D205" s="9"/>
    </row>
    <row r="206" spans="1:4" ht="14.25">
      <c r="A206" s="6" t="s">
        <v>272</v>
      </c>
      <c r="B206" s="7" t="s">
        <v>804</v>
      </c>
      <c r="C206" s="8">
        <v>0.00829</v>
      </c>
      <c r="D206" s="9"/>
    </row>
    <row r="207" spans="1:4" ht="14.25">
      <c r="A207" s="6" t="s">
        <v>273</v>
      </c>
      <c r="B207" s="7" t="s">
        <v>805</v>
      </c>
      <c r="C207" s="8">
        <v>0.02151</v>
      </c>
      <c r="D207" s="9"/>
    </row>
    <row r="208" spans="1:4" ht="14.25">
      <c r="A208" s="6" t="s">
        <v>274</v>
      </c>
      <c r="B208" s="7" t="s">
        <v>806</v>
      </c>
      <c r="C208" s="8">
        <v>0.05253</v>
      </c>
      <c r="D208" s="9"/>
    </row>
    <row r="209" spans="1:4" ht="14.25">
      <c r="A209" s="6" t="s">
        <v>275</v>
      </c>
      <c r="B209" s="7" t="s">
        <v>807</v>
      </c>
      <c r="C209" s="8">
        <v>0.06027</v>
      </c>
      <c r="D209" s="9"/>
    </row>
    <row r="210" spans="1:4" ht="14.25">
      <c r="A210" s="6" t="s">
        <v>276</v>
      </c>
      <c r="B210" s="7" t="s">
        <v>808</v>
      </c>
      <c r="C210" s="8">
        <v>0.0582</v>
      </c>
      <c r="D210" s="9"/>
    </row>
    <row r="211" spans="1:4" ht="14.25">
      <c r="A211" s="6" t="s">
        <v>277</v>
      </c>
      <c r="B211" s="7" t="s">
        <v>809</v>
      </c>
      <c r="C211" s="8">
        <v>0.06689</v>
      </c>
      <c r="D211" s="9"/>
    </row>
    <row r="212" spans="1:4" ht="14.25">
      <c r="A212" s="6" t="s">
        <v>278</v>
      </c>
      <c r="B212" s="7" t="s">
        <v>810</v>
      </c>
      <c r="C212" s="8">
        <v>0.02519</v>
      </c>
      <c r="D212" s="9"/>
    </row>
    <row r="213" spans="1:4" ht="14.25">
      <c r="A213" s="6" t="s">
        <v>279</v>
      </c>
      <c r="B213" s="7" t="s">
        <v>811</v>
      </c>
      <c r="C213" s="8">
        <v>0.03588</v>
      </c>
      <c r="D213" s="9"/>
    </row>
    <row r="214" spans="1:4" ht="14.25">
      <c r="A214" s="6" t="s">
        <v>280</v>
      </c>
      <c r="B214" s="7" t="s">
        <v>812</v>
      </c>
      <c r="C214" s="8">
        <v>0.02474</v>
      </c>
      <c r="D214" s="9"/>
    </row>
    <row r="215" spans="1:4" ht="14.25">
      <c r="A215" s="6" t="s">
        <v>281</v>
      </c>
      <c r="B215" s="7" t="s">
        <v>813</v>
      </c>
      <c r="C215" s="8">
        <v>0.03023</v>
      </c>
      <c r="D215" s="9"/>
    </row>
    <row r="216" spans="1:4" ht="14.25">
      <c r="A216" s="6" t="s">
        <v>282</v>
      </c>
      <c r="B216" s="7" t="s">
        <v>814</v>
      </c>
      <c r="C216" s="8">
        <v>0.01483</v>
      </c>
      <c r="D216" s="9"/>
    </row>
    <row r="217" spans="1:4" ht="14.25">
      <c r="A217" s="6" t="s">
        <v>283</v>
      </c>
      <c r="B217" s="7" t="s">
        <v>815</v>
      </c>
      <c r="C217" s="8">
        <v>0.04035</v>
      </c>
      <c r="D217" s="9"/>
    </row>
    <row r="218" spans="1:4" ht="14.25">
      <c r="A218" s="6" t="s">
        <v>284</v>
      </c>
      <c r="B218" s="7" t="s">
        <v>816</v>
      </c>
      <c r="C218" s="8">
        <v>0.06247</v>
      </c>
      <c r="D218" s="9"/>
    </row>
    <row r="219" spans="1:4" ht="14.25">
      <c r="A219" s="6" t="s">
        <v>285</v>
      </c>
      <c r="B219" s="7" t="s">
        <v>817</v>
      </c>
      <c r="C219" s="8">
        <v>0.06105</v>
      </c>
      <c r="D219" s="9"/>
    </row>
    <row r="220" spans="1:4" ht="14.25">
      <c r="A220" s="6" t="s">
        <v>286</v>
      </c>
      <c r="B220" s="7" t="s">
        <v>818</v>
      </c>
      <c r="C220" s="8">
        <v>0.07457</v>
      </c>
      <c r="D220" s="9"/>
    </row>
    <row r="221" spans="1:4" ht="14.25">
      <c r="A221" s="6" t="s">
        <v>287</v>
      </c>
      <c r="B221" s="7" t="s">
        <v>819</v>
      </c>
      <c r="C221" s="8">
        <v>0.05919</v>
      </c>
      <c r="D221" s="9"/>
    </row>
    <row r="222" spans="1:4" ht="14.25">
      <c r="A222" s="6" t="s">
        <v>288</v>
      </c>
      <c r="B222" s="7" t="s">
        <v>820</v>
      </c>
      <c r="C222" s="8">
        <v>0.0318</v>
      </c>
      <c r="D222" s="9"/>
    </row>
    <row r="223" spans="1:4" ht="14.25">
      <c r="A223" s="6" t="s">
        <v>289</v>
      </c>
      <c r="B223" s="7" t="s">
        <v>821</v>
      </c>
      <c r="C223" s="8">
        <v>0.02029</v>
      </c>
      <c r="D223" s="9"/>
    </row>
    <row r="224" spans="1:4" ht="14.25">
      <c r="A224" s="6" t="s">
        <v>290</v>
      </c>
      <c r="B224" s="7" t="s">
        <v>822</v>
      </c>
      <c r="C224" s="8">
        <v>0.03549</v>
      </c>
      <c r="D224" s="9"/>
    </row>
    <row r="225" spans="1:4" ht="14.25">
      <c r="A225" s="6" t="s">
        <v>291</v>
      </c>
      <c r="B225" s="7" t="s">
        <v>823</v>
      </c>
      <c r="C225" s="8">
        <v>0.0222</v>
      </c>
      <c r="D225" s="9"/>
    </row>
    <row r="226" spans="1:4" ht="14.25">
      <c r="A226" s="6" t="s">
        <v>292</v>
      </c>
      <c r="B226" s="7" t="s">
        <v>824</v>
      </c>
      <c r="C226" s="8">
        <v>0.0422</v>
      </c>
      <c r="D226" s="9"/>
    </row>
    <row r="227" spans="1:4" ht="14.25">
      <c r="A227" s="6" t="s">
        <v>293</v>
      </c>
      <c r="B227" s="7" t="s">
        <v>825</v>
      </c>
      <c r="C227" s="8">
        <v>0.06126</v>
      </c>
      <c r="D227" s="9"/>
    </row>
    <row r="228" spans="1:4" ht="14.25">
      <c r="A228" s="6" t="s">
        <v>294</v>
      </c>
      <c r="B228" s="7" t="s">
        <v>826</v>
      </c>
      <c r="C228" s="8">
        <v>0.04973</v>
      </c>
      <c r="D228" s="9"/>
    </row>
    <row r="229" spans="1:4" ht="14.25">
      <c r="A229" s="6" t="s">
        <v>295</v>
      </c>
      <c r="B229" s="7" t="s">
        <v>827</v>
      </c>
      <c r="C229" s="8">
        <v>0.04435</v>
      </c>
      <c r="D229" s="9"/>
    </row>
    <row r="230" spans="1:4" ht="14.25">
      <c r="A230" s="6" t="s">
        <v>296</v>
      </c>
      <c r="B230" s="7" t="s">
        <v>828</v>
      </c>
      <c r="C230" s="8">
        <v>0.04432</v>
      </c>
      <c r="D230" s="9"/>
    </row>
    <row r="231" spans="1:4" ht="14.25">
      <c r="A231" s="6" t="s">
        <v>297</v>
      </c>
      <c r="B231" s="7" t="s">
        <v>829</v>
      </c>
      <c r="C231" s="8">
        <v>0.05682</v>
      </c>
      <c r="D231" s="9"/>
    </row>
    <row r="232" spans="1:4" ht="14.25">
      <c r="A232" s="6" t="s">
        <v>298</v>
      </c>
      <c r="B232" s="7" t="s">
        <v>830</v>
      </c>
      <c r="C232" s="8">
        <v>0.04047</v>
      </c>
      <c r="D232" s="9"/>
    </row>
    <row r="233" spans="1:4" ht="14.25">
      <c r="A233" s="6" t="s">
        <v>299</v>
      </c>
      <c r="B233" s="7" t="s">
        <v>831</v>
      </c>
      <c r="C233" s="8">
        <v>0.03696</v>
      </c>
      <c r="D233" s="9"/>
    </row>
    <row r="234" spans="1:4" ht="14.25">
      <c r="A234" s="6" t="s">
        <v>300</v>
      </c>
      <c r="B234" s="7" t="s">
        <v>832</v>
      </c>
      <c r="C234" s="8">
        <v>0.05147</v>
      </c>
      <c r="D234" s="9"/>
    </row>
    <row r="235" spans="1:4" ht="14.25">
      <c r="A235" s="6" t="s">
        <v>301</v>
      </c>
      <c r="B235" s="7" t="s">
        <v>833</v>
      </c>
      <c r="C235" s="8">
        <v>0.02833</v>
      </c>
      <c r="D235" s="9"/>
    </row>
    <row r="236" spans="1:4" ht="14.25">
      <c r="A236" s="6" t="s">
        <v>302</v>
      </c>
      <c r="B236" s="7" t="s">
        <v>834</v>
      </c>
      <c r="C236" s="8">
        <v>0.03406</v>
      </c>
      <c r="D236" s="9"/>
    </row>
    <row r="237" spans="1:4" ht="14.25">
      <c r="A237" s="6" t="s">
        <v>303</v>
      </c>
      <c r="B237" s="7" t="s">
        <v>835</v>
      </c>
      <c r="C237" s="8">
        <v>0.02066</v>
      </c>
      <c r="D237" s="9"/>
    </row>
    <row r="238" spans="1:4" ht="14.25">
      <c r="A238" s="6" t="s">
        <v>304</v>
      </c>
      <c r="B238" s="7" t="s">
        <v>836</v>
      </c>
      <c r="C238" s="8">
        <v>0.006</v>
      </c>
      <c r="D238" s="9"/>
    </row>
    <row r="239" spans="1:4" ht="14.25">
      <c r="A239" s="6" t="s">
        <v>305</v>
      </c>
      <c r="B239" s="7" t="s">
        <v>837</v>
      </c>
      <c r="C239" s="8">
        <v>0.01324</v>
      </c>
      <c r="D239" s="9"/>
    </row>
    <row r="240" spans="1:4" ht="14.25">
      <c r="A240" s="6" t="s">
        <v>306</v>
      </c>
      <c r="B240" s="7" t="s">
        <v>838</v>
      </c>
      <c r="C240" s="8">
        <v>0.04155</v>
      </c>
      <c r="D240" s="9"/>
    </row>
    <row r="241" spans="1:4" ht="14.25">
      <c r="A241" s="6" t="s">
        <v>307</v>
      </c>
      <c r="B241" s="7" t="s">
        <v>839</v>
      </c>
      <c r="C241" s="8">
        <v>0.01944</v>
      </c>
      <c r="D241" s="9"/>
    </row>
    <row r="242" spans="1:4" ht="14.25">
      <c r="A242" s="6" t="s">
        <v>308</v>
      </c>
      <c r="B242" s="7" t="s">
        <v>840</v>
      </c>
      <c r="C242" s="8">
        <v>0.01428</v>
      </c>
      <c r="D242" s="9"/>
    </row>
    <row r="243" spans="1:4" ht="14.25">
      <c r="A243" s="6" t="s">
        <v>309</v>
      </c>
      <c r="B243" s="7" t="s">
        <v>841</v>
      </c>
      <c r="C243" s="8">
        <v>0.03552</v>
      </c>
      <c r="D243" s="9"/>
    </row>
    <row r="244" spans="1:4" ht="14.25">
      <c r="A244" s="6" t="s">
        <v>310</v>
      </c>
      <c r="B244" s="7" t="s">
        <v>842</v>
      </c>
      <c r="C244" s="8">
        <v>0.01972</v>
      </c>
      <c r="D244" s="9"/>
    </row>
    <row r="245" spans="1:4" ht="14.25">
      <c r="A245" s="6" t="s">
        <v>311</v>
      </c>
      <c r="B245" s="7" t="s">
        <v>843</v>
      </c>
      <c r="C245" s="8">
        <v>0.01938</v>
      </c>
      <c r="D245" s="9"/>
    </row>
    <row r="246" spans="1:4" ht="14.25">
      <c r="A246" s="6" t="s">
        <v>312</v>
      </c>
      <c r="B246" s="7" t="s">
        <v>844</v>
      </c>
      <c r="C246" s="8">
        <v>0.01089</v>
      </c>
      <c r="D246" s="9"/>
    </row>
    <row r="247" spans="1:4" ht="14.25">
      <c r="A247" s="6" t="s">
        <v>313</v>
      </c>
      <c r="B247" s="7" t="s">
        <v>845</v>
      </c>
      <c r="C247" s="8">
        <v>0.01562</v>
      </c>
      <c r="D247" s="9"/>
    </row>
    <row r="248" spans="1:4" ht="14.25">
      <c r="A248" s="6" t="s">
        <v>314</v>
      </c>
      <c r="B248" s="7" t="s">
        <v>846</v>
      </c>
      <c r="C248" s="8">
        <v>0.01667</v>
      </c>
      <c r="D248" s="9"/>
    </row>
    <row r="249" spans="1:4" ht="14.25">
      <c r="A249" s="6" t="s">
        <v>315</v>
      </c>
      <c r="B249" s="7" t="s">
        <v>847</v>
      </c>
      <c r="C249" s="8">
        <v>0.00628</v>
      </c>
      <c r="D249" s="9"/>
    </row>
    <row r="250" spans="1:4" ht="14.25">
      <c r="A250" s="6" t="s">
        <v>316</v>
      </c>
      <c r="B250" s="7" t="s">
        <v>848</v>
      </c>
      <c r="C250" s="8">
        <v>0.00431</v>
      </c>
      <c r="D250" s="9"/>
    </row>
    <row r="251" spans="1:4" ht="14.25">
      <c r="A251" s="6" t="s">
        <v>317</v>
      </c>
      <c r="B251" s="7" t="s">
        <v>849</v>
      </c>
      <c r="C251" s="8">
        <v>0.00723</v>
      </c>
      <c r="D251" s="9"/>
    </row>
    <row r="252" spans="1:4" ht="14.25">
      <c r="A252" s="6" t="s">
        <v>318</v>
      </c>
      <c r="B252" s="7" t="s">
        <v>850</v>
      </c>
      <c r="C252" s="8">
        <v>0.00755</v>
      </c>
      <c r="D252" s="9"/>
    </row>
    <row r="253" spans="1:4" ht="14.25">
      <c r="A253" s="6" t="s">
        <v>319</v>
      </c>
      <c r="B253" s="7" t="s">
        <v>851</v>
      </c>
      <c r="C253" s="8">
        <v>0.0039</v>
      </c>
      <c r="D253" s="9"/>
    </row>
    <row r="254" spans="1:4" ht="14.25">
      <c r="A254" s="6" t="s">
        <v>320</v>
      </c>
      <c r="B254" s="7" t="s">
        <v>852</v>
      </c>
      <c r="C254" s="8">
        <v>0.01299</v>
      </c>
      <c r="D254" s="9"/>
    </row>
    <row r="255" spans="1:4" ht="14.25">
      <c r="A255" s="6" t="s">
        <v>321</v>
      </c>
      <c r="B255" s="7" t="s">
        <v>853</v>
      </c>
      <c r="C255" s="8">
        <v>0.01397</v>
      </c>
      <c r="D255" s="9"/>
    </row>
    <row r="256" spans="1:4" ht="14.25">
      <c r="A256" s="6" t="s">
        <v>322</v>
      </c>
      <c r="B256" s="7" t="s">
        <v>854</v>
      </c>
      <c r="C256" s="8">
        <v>0.02208</v>
      </c>
      <c r="D256" s="9"/>
    </row>
    <row r="257" spans="1:4" ht="14.25">
      <c r="A257" s="6" t="s">
        <v>323</v>
      </c>
      <c r="B257" s="7" t="s">
        <v>855</v>
      </c>
      <c r="C257" s="8">
        <v>0.021</v>
      </c>
      <c r="D257" s="9"/>
    </row>
    <row r="258" spans="1:4" ht="14.25">
      <c r="A258" s="6" t="s">
        <v>324</v>
      </c>
      <c r="B258" s="7" t="s">
        <v>856</v>
      </c>
      <c r="C258" s="8">
        <v>0.02396</v>
      </c>
      <c r="D258" s="9"/>
    </row>
    <row r="259" spans="1:4" ht="14.25">
      <c r="A259" s="6" t="s">
        <v>325</v>
      </c>
      <c r="B259" s="7" t="s">
        <v>857</v>
      </c>
      <c r="C259" s="8">
        <v>0.02677</v>
      </c>
      <c r="D259" s="9"/>
    </row>
    <row r="260" spans="1:4" ht="14.25">
      <c r="A260" s="6" t="s">
        <v>326</v>
      </c>
      <c r="B260" s="7" t="s">
        <v>858</v>
      </c>
      <c r="C260" s="8">
        <v>0.02918</v>
      </c>
      <c r="D260" s="9"/>
    </row>
    <row r="261" spans="1:4" ht="14.25">
      <c r="A261" s="6" t="s">
        <v>327</v>
      </c>
      <c r="B261" s="7" t="s">
        <v>859</v>
      </c>
      <c r="C261" s="8">
        <v>0.05686</v>
      </c>
      <c r="D261" s="9"/>
    </row>
    <row r="262" spans="1:4" ht="14.25">
      <c r="A262" s="6" t="s">
        <v>328</v>
      </c>
      <c r="B262" s="7" t="s">
        <v>860</v>
      </c>
      <c r="C262" s="8">
        <v>0.02218</v>
      </c>
      <c r="D262" s="9"/>
    </row>
    <row r="263" spans="1:4" ht="14.25">
      <c r="A263" s="6" t="s">
        <v>329</v>
      </c>
      <c r="B263" s="7" t="s">
        <v>861</v>
      </c>
      <c r="C263" s="8">
        <v>0.02862</v>
      </c>
      <c r="D263" s="9"/>
    </row>
    <row r="264" spans="1:4" ht="14.25">
      <c r="A264" s="6" t="s">
        <v>330</v>
      </c>
      <c r="B264" s="7" t="s">
        <v>862</v>
      </c>
      <c r="C264" s="8">
        <v>0.04506</v>
      </c>
      <c r="D264" s="9"/>
    </row>
    <row r="265" spans="1:4" ht="14.25">
      <c r="A265" s="6" t="s">
        <v>331</v>
      </c>
      <c r="B265" s="7" t="s">
        <v>863</v>
      </c>
      <c r="C265" s="8">
        <v>0.02904</v>
      </c>
      <c r="D265" s="9"/>
    </row>
    <row r="266" spans="1:4" ht="14.25">
      <c r="A266" s="6" t="s">
        <v>332</v>
      </c>
      <c r="B266" s="7" t="s">
        <v>864</v>
      </c>
      <c r="C266" s="8">
        <v>0.04443</v>
      </c>
      <c r="D266" s="9"/>
    </row>
    <row r="267" spans="1:4" ht="14.25">
      <c r="A267" s="6" t="s">
        <v>333</v>
      </c>
      <c r="B267" s="7" t="s">
        <v>865</v>
      </c>
      <c r="C267" s="8">
        <v>0.01332</v>
      </c>
      <c r="D267" s="9"/>
    </row>
    <row r="268" spans="1:4" ht="14.25">
      <c r="A268" s="6" t="s">
        <v>334</v>
      </c>
      <c r="B268" s="7" t="s">
        <v>866</v>
      </c>
      <c r="C268" s="8">
        <v>0.03322</v>
      </c>
      <c r="D268" s="9"/>
    </row>
    <row r="269" spans="1:4" ht="14.25">
      <c r="A269" s="6" t="s">
        <v>335</v>
      </c>
      <c r="B269" s="7" t="s">
        <v>867</v>
      </c>
      <c r="C269" s="8">
        <v>0.02133</v>
      </c>
      <c r="D269" s="9"/>
    </row>
    <row r="270" spans="1:4" ht="14.25">
      <c r="A270" s="6" t="s">
        <v>336</v>
      </c>
      <c r="B270" s="7" t="s">
        <v>868</v>
      </c>
      <c r="C270" s="8">
        <v>0.0085</v>
      </c>
      <c r="D270" s="9"/>
    </row>
    <row r="271" spans="1:4" ht="14.25">
      <c r="A271" s="6" t="s">
        <v>337</v>
      </c>
      <c r="B271" s="7" t="s">
        <v>869</v>
      </c>
      <c r="C271" s="8">
        <v>0.0045</v>
      </c>
      <c r="D271" s="9"/>
    </row>
    <row r="272" spans="1:4" ht="14.25">
      <c r="A272" s="6" t="s">
        <v>338</v>
      </c>
      <c r="B272" s="7" t="s">
        <v>870</v>
      </c>
      <c r="C272" s="8">
        <v>0.00885</v>
      </c>
      <c r="D272" s="9"/>
    </row>
    <row r="273" spans="1:4" ht="14.25">
      <c r="A273" s="6" t="s">
        <v>339</v>
      </c>
      <c r="B273" s="7" t="s">
        <v>871</v>
      </c>
      <c r="C273" s="8">
        <v>0.01298</v>
      </c>
      <c r="D273" s="9"/>
    </row>
    <row r="274" spans="1:4" ht="14.25">
      <c r="A274" s="6" t="s">
        <v>340</v>
      </c>
      <c r="B274" s="7" t="s">
        <v>872</v>
      </c>
      <c r="C274" s="8">
        <v>0.0087</v>
      </c>
      <c r="D274" s="9"/>
    </row>
    <row r="275" spans="1:4" ht="14.25">
      <c r="A275" s="6" t="s">
        <v>341</v>
      </c>
      <c r="B275" s="7" t="s">
        <v>873</v>
      </c>
      <c r="C275" s="8">
        <v>0.01099</v>
      </c>
      <c r="D275" s="9"/>
    </row>
    <row r="276" spans="1:4" ht="14.25">
      <c r="A276" s="6" t="s">
        <v>342</v>
      </c>
      <c r="B276" s="7" t="s">
        <v>874</v>
      </c>
      <c r="C276" s="8">
        <v>0.01092</v>
      </c>
      <c r="D276" s="9"/>
    </row>
    <row r="277" spans="1:4" ht="14.25">
      <c r="A277" s="6" t="s">
        <v>343</v>
      </c>
      <c r="B277" s="7" t="s">
        <v>875</v>
      </c>
      <c r="C277" s="8">
        <v>0.01289</v>
      </c>
      <c r="D277" s="9"/>
    </row>
    <row r="278" spans="1:4" ht="14.25">
      <c r="A278" s="6" t="s">
        <v>344</v>
      </c>
      <c r="B278" s="7" t="s">
        <v>876</v>
      </c>
      <c r="C278" s="8">
        <v>0.01422</v>
      </c>
      <c r="D278" s="9"/>
    </row>
    <row r="279" spans="1:4" ht="14.25">
      <c r="A279" s="6" t="s">
        <v>345</v>
      </c>
      <c r="B279" s="7" t="s">
        <v>877</v>
      </c>
      <c r="C279" s="8">
        <v>0.01509</v>
      </c>
      <c r="D279" s="9"/>
    </row>
    <row r="280" spans="1:4" ht="14.25">
      <c r="A280" s="6" t="s">
        <v>346</v>
      </c>
      <c r="B280" s="7" t="s">
        <v>878</v>
      </c>
      <c r="C280" s="8">
        <v>0.01506</v>
      </c>
      <c r="D280" s="9"/>
    </row>
    <row r="281" spans="1:4" ht="14.25">
      <c r="A281" s="6" t="s">
        <v>347</v>
      </c>
      <c r="B281" s="7" t="s">
        <v>879</v>
      </c>
      <c r="C281" s="8">
        <v>0.00734</v>
      </c>
      <c r="D281" s="9"/>
    </row>
    <row r="282" spans="1:4" ht="14.25">
      <c r="A282" s="6" t="s">
        <v>348</v>
      </c>
      <c r="B282" s="7" t="s">
        <v>880</v>
      </c>
      <c r="C282" s="8">
        <v>0.01639</v>
      </c>
      <c r="D282" s="9"/>
    </row>
    <row r="283" spans="1:4" ht="14.25">
      <c r="A283" s="6" t="s">
        <v>349</v>
      </c>
      <c r="B283" s="7" t="s">
        <v>881</v>
      </c>
      <c r="C283" s="8">
        <v>0.01607</v>
      </c>
      <c r="D283" s="9"/>
    </row>
    <row r="284" spans="1:4" ht="14.25">
      <c r="A284" s="6" t="s">
        <v>350</v>
      </c>
      <c r="B284" s="7" t="s">
        <v>882</v>
      </c>
      <c r="C284" s="8">
        <v>0.01843</v>
      </c>
      <c r="D284" s="9"/>
    </row>
    <row r="285" spans="1:4" ht="14.25">
      <c r="A285" s="6" t="s">
        <v>351</v>
      </c>
      <c r="B285" s="7" t="s">
        <v>883</v>
      </c>
      <c r="C285" s="8">
        <v>0.01425</v>
      </c>
      <c r="D285" s="9"/>
    </row>
    <row r="286" spans="1:4" ht="14.25">
      <c r="A286" s="6" t="s">
        <v>352</v>
      </c>
      <c r="B286" s="7" t="s">
        <v>884</v>
      </c>
      <c r="C286" s="8">
        <v>0.03678</v>
      </c>
      <c r="D286" s="9"/>
    </row>
    <row r="287" spans="1:4" ht="14.25">
      <c r="A287" s="6" t="s">
        <v>353</v>
      </c>
      <c r="B287" s="7" t="s">
        <v>885</v>
      </c>
      <c r="C287" s="8">
        <v>0.02677</v>
      </c>
      <c r="D287" s="9"/>
    </row>
    <row r="288" spans="1:4" ht="14.25">
      <c r="A288" s="6" t="s">
        <v>354</v>
      </c>
      <c r="B288" s="7" t="s">
        <v>886</v>
      </c>
      <c r="C288" s="8">
        <v>0.01845</v>
      </c>
      <c r="D288" s="9"/>
    </row>
    <row r="289" spans="1:4" ht="14.25">
      <c r="A289" s="6" t="s">
        <v>355</v>
      </c>
      <c r="B289" s="7" t="s">
        <v>887</v>
      </c>
      <c r="C289" s="8">
        <v>0.01378</v>
      </c>
      <c r="D289" s="9"/>
    </row>
    <row r="290" spans="1:4" ht="14.25">
      <c r="A290" s="6" t="s">
        <v>356</v>
      </c>
      <c r="B290" s="7" t="s">
        <v>888</v>
      </c>
      <c r="C290" s="8">
        <v>0.03254</v>
      </c>
      <c r="D290" s="9"/>
    </row>
    <row r="291" spans="1:4" ht="14.25">
      <c r="A291" s="6" t="s">
        <v>357</v>
      </c>
      <c r="B291" s="7" t="s">
        <v>889</v>
      </c>
      <c r="C291" s="8">
        <v>0.01643</v>
      </c>
      <c r="D291" s="9"/>
    </row>
    <row r="292" spans="1:4" ht="14.25">
      <c r="A292" s="6" t="s">
        <v>358</v>
      </c>
      <c r="B292" s="7" t="s">
        <v>890</v>
      </c>
      <c r="C292" s="8">
        <v>0.01397</v>
      </c>
      <c r="D292" s="9"/>
    </row>
    <row r="293" spans="1:4" ht="14.25">
      <c r="A293" s="6" t="s">
        <v>359</v>
      </c>
      <c r="B293" s="7" t="s">
        <v>891</v>
      </c>
      <c r="C293" s="8">
        <v>0.01579</v>
      </c>
      <c r="D293" s="9"/>
    </row>
    <row r="294" spans="1:4" ht="14.25">
      <c r="A294" s="6" t="s">
        <v>360</v>
      </c>
      <c r="B294" s="7" t="s">
        <v>892</v>
      </c>
      <c r="C294" s="8">
        <v>0.03062</v>
      </c>
      <c r="D294" s="9"/>
    </row>
    <row r="295" spans="1:4" ht="14.25">
      <c r="A295" s="6" t="s">
        <v>361</v>
      </c>
      <c r="B295" s="7" t="s">
        <v>893</v>
      </c>
      <c r="C295" s="8">
        <v>0.02133</v>
      </c>
      <c r="D295" s="9"/>
    </row>
    <row r="296" spans="1:4" ht="14.25">
      <c r="A296" s="6" t="s">
        <v>362</v>
      </c>
      <c r="B296" s="7" t="s">
        <v>894</v>
      </c>
      <c r="C296" s="8">
        <v>0.01721</v>
      </c>
      <c r="D296" s="9"/>
    </row>
    <row r="297" spans="1:4" ht="14.25">
      <c r="A297" s="6" t="s">
        <v>363</v>
      </c>
      <c r="B297" s="7" t="s">
        <v>895</v>
      </c>
      <c r="C297" s="8">
        <v>0.03066</v>
      </c>
      <c r="D297" s="9"/>
    </row>
    <row r="298" spans="1:4" ht="14.25">
      <c r="A298" s="6" t="s">
        <v>364</v>
      </c>
      <c r="B298" s="7" t="s">
        <v>896</v>
      </c>
      <c r="C298" s="8">
        <v>0.01282</v>
      </c>
      <c r="D298" s="9"/>
    </row>
    <row r="299" spans="1:4" ht="14.25">
      <c r="A299" s="6" t="s">
        <v>365</v>
      </c>
      <c r="B299" s="7" t="s">
        <v>897</v>
      </c>
      <c r="C299" s="8">
        <v>0.00507</v>
      </c>
      <c r="D299" s="9"/>
    </row>
    <row r="300" spans="1:4" ht="14.25">
      <c r="A300" s="6" t="s">
        <v>366</v>
      </c>
      <c r="B300" s="7" t="s">
        <v>898</v>
      </c>
      <c r="C300" s="8">
        <v>0.01228</v>
      </c>
      <c r="D300" s="9"/>
    </row>
    <row r="301" spans="1:4" ht="14.25">
      <c r="A301" s="6" t="s">
        <v>367</v>
      </c>
      <c r="B301" s="7" t="s">
        <v>899</v>
      </c>
      <c r="C301" s="8">
        <v>0.01508</v>
      </c>
      <c r="D301" s="9"/>
    </row>
    <row r="302" spans="1:4" ht="14.25">
      <c r="A302" s="6" t="s">
        <v>368</v>
      </c>
      <c r="B302" s="7" t="s">
        <v>900</v>
      </c>
      <c r="C302" s="8">
        <v>0.01982</v>
      </c>
      <c r="D302" s="9"/>
    </row>
    <row r="303" spans="1:4" ht="14.25">
      <c r="A303" s="6" t="s">
        <v>369</v>
      </c>
      <c r="B303" s="7" t="s">
        <v>901</v>
      </c>
      <c r="C303" s="8">
        <v>0.02473</v>
      </c>
      <c r="D303" s="9"/>
    </row>
    <row r="304" spans="1:4" ht="14.25">
      <c r="A304" s="6" t="s">
        <v>370</v>
      </c>
      <c r="B304" s="7" t="s">
        <v>902</v>
      </c>
      <c r="C304" s="8">
        <v>0.00764</v>
      </c>
      <c r="D304" s="9"/>
    </row>
    <row r="305" spans="1:4" ht="14.25">
      <c r="A305" s="6" t="s">
        <v>371</v>
      </c>
      <c r="B305" s="7" t="s">
        <v>903</v>
      </c>
      <c r="C305" s="8">
        <v>0.00436</v>
      </c>
      <c r="D305" s="9"/>
    </row>
    <row r="306" spans="1:4" ht="14.25">
      <c r="A306" s="6" t="s">
        <v>372</v>
      </c>
      <c r="B306" s="7" t="s">
        <v>904</v>
      </c>
      <c r="C306" s="8">
        <v>0.004</v>
      </c>
      <c r="D306" s="9"/>
    </row>
    <row r="307" spans="1:4" ht="14.25">
      <c r="A307" s="6" t="s">
        <v>373</v>
      </c>
      <c r="B307" s="7" t="s">
        <v>905</v>
      </c>
      <c r="C307" s="8">
        <v>0.00991</v>
      </c>
      <c r="D307" s="9"/>
    </row>
    <row r="308" spans="1:4" ht="14.25">
      <c r="A308" s="6" t="s">
        <v>374</v>
      </c>
      <c r="B308" s="7" t="s">
        <v>906</v>
      </c>
      <c r="C308" s="8">
        <v>0.01481</v>
      </c>
      <c r="D308" s="9"/>
    </row>
    <row r="309" spans="1:4" ht="14.25">
      <c r="A309" s="6" t="s">
        <v>375</v>
      </c>
      <c r="B309" s="7" t="s">
        <v>907</v>
      </c>
      <c r="C309" s="8">
        <v>0.01459</v>
      </c>
      <c r="D309" s="9"/>
    </row>
    <row r="310" spans="1:4" ht="14.25">
      <c r="A310" s="6" t="s">
        <v>376</v>
      </c>
      <c r="B310" s="7" t="s">
        <v>908</v>
      </c>
      <c r="C310" s="8">
        <v>0.00925</v>
      </c>
      <c r="D310" s="9"/>
    </row>
    <row r="311" spans="1:4" ht="14.25">
      <c r="A311" s="6" t="s">
        <v>377</v>
      </c>
      <c r="B311" s="7" t="s">
        <v>909</v>
      </c>
      <c r="C311" s="8">
        <v>0.00761</v>
      </c>
      <c r="D311" s="9"/>
    </row>
    <row r="312" spans="1:4" ht="14.25">
      <c r="A312" s="6" t="s">
        <v>378</v>
      </c>
      <c r="B312" s="7" t="s">
        <v>910</v>
      </c>
      <c r="C312" s="8">
        <v>0.01276</v>
      </c>
      <c r="D312" s="9"/>
    </row>
    <row r="313" spans="1:4" ht="14.25">
      <c r="A313" s="6" t="s">
        <v>379</v>
      </c>
      <c r="B313" s="7" t="s">
        <v>911</v>
      </c>
      <c r="C313" s="8">
        <v>0.01738</v>
      </c>
      <c r="D313" s="9"/>
    </row>
    <row r="314" spans="1:4" ht="14.25">
      <c r="A314" s="6" t="s">
        <v>380</v>
      </c>
      <c r="B314" s="7" t="s">
        <v>912</v>
      </c>
      <c r="C314" s="8">
        <v>0.02517</v>
      </c>
      <c r="D314" s="9"/>
    </row>
    <row r="315" spans="1:4" ht="14.25">
      <c r="A315" s="6" t="s">
        <v>381</v>
      </c>
      <c r="B315" s="7" t="s">
        <v>913</v>
      </c>
      <c r="C315" s="8">
        <v>0.00963</v>
      </c>
      <c r="D315" s="9"/>
    </row>
    <row r="316" spans="1:4" ht="14.25">
      <c r="A316" s="6" t="s">
        <v>382</v>
      </c>
      <c r="B316" s="7" t="s">
        <v>914</v>
      </c>
      <c r="C316" s="8">
        <v>0.00922</v>
      </c>
      <c r="D316" s="9"/>
    </row>
    <row r="317" spans="1:4" ht="14.25">
      <c r="A317" s="6" t="s">
        <v>383</v>
      </c>
      <c r="B317" s="7" t="s">
        <v>915</v>
      </c>
      <c r="C317" s="8">
        <v>0.03663</v>
      </c>
      <c r="D317" s="9"/>
    </row>
    <row r="318" spans="1:4" ht="14.25">
      <c r="A318" s="6" t="s">
        <v>384</v>
      </c>
      <c r="B318" s="7" t="s">
        <v>916</v>
      </c>
      <c r="C318" s="8">
        <v>0.0039</v>
      </c>
      <c r="D318" s="9"/>
    </row>
    <row r="319" spans="1:4" ht="14.25">
      <c r="A319" s="6" t="s">
        <v>385</v>
      </c>
      <c r="B319" s="7" t="s">
        <v>917</v>
      </c>
      <c r="C319" s="8">
        <v>0.0266</v>
      </c>
      <c r="D319" s="9"/>
    </row>
    <row r="320" spans="1:4" ht="14.25">
      <c r="A320" s="6" t="s">
        <v>386</v>
      </c>
      <c r="B320" s="7" t="s">
        <v>918</v>
      </c>
      <c r="C320" s="8">
        <v>0.0119</v>
      </c>
      <c r="D320" s="9"/>
    </row>
    <row r="321" spans="1:4" ht="14.25">
      <c r="A321" s="6" t="s">
        <v>387</v>
      </c>
      <c r="B321" s="7" t="s">
        <v>919</v>
      </c>
      <c r="C321" s="8">
        <v>0.02021</v>
      </c>
      <c r="D321" s="9"/>
    </row>
    <row r="322" spans="1:4" ht="14.25">
      <c r="A322" s="6" t="s">
        <v>388</v>
      </c>
      <c r="B322" s="7" t="s">
        <v>920</v>
      </c>
      <c r="C322" s="8">
        <v>0.00799</v>
      </c>
      <c r="D322" s="9"/>
    </row>
    <row r="323" spans="1:4" ht="14.25">
      <c r="A323" s="6" t="s">
        <v>389</v>
      </c>
      <c r="B323" s="7" t="s">
        <v>921</v>
      </c>
      <c r="C323" s="8">
        <v>0.00769</v>
      </c>
      <c r="D323" s="9"/>
    </row>
    <row r="324" spans="1:4" ht="14.25">
      <c r="A324" s="6" t="s">
        <v>390</v>
      </c>
      <c r="B324" s="7" t="s">
        <v>922</v>
      </c>
      <c r="C324" s="8">
        <v>0.02192</v>
      </c>
      <c r="D324" s="9"/>
    </row>
    <row r="325" spans="1:4" ht="14.25">
      <c r="A325" s="6" t="s">
        <v>391</v>
      </c>
      <c r="B325" s="7" t="s">
        <v>923</v>
      </c>
      <c r="C325" s="8">
        <v>0.01853</v>
      </c>
      <c r="D325" s="9"/>
    </row>
    <row r="326" spans="1:4" ht="14.25">
      <c r="A326" s="6" t="s">
        <v>392</v>
      </c>
      <c r="B326" s="7" t="s">
        <v>924</v>
      </c>
      <c r="C326" s="8">
        <v>0.01196</v>
      </c>
      <c r="D326" s="9"/>
    </row>
    <row r="327" spans="1:4" ht="14.25">
      <c r="A327" s="6" t="s">
        <v>393</v>
      </c>
      <c r="B327" s="7" t="s">
        <v>925</v>
      </c>
      <c r="C327" s="8">
        <v>0.02998</v>
      </c>
      <c r="D327" s="9"/>
    </row>
    <row r="328" spans="1:4" ht="14.25">
      <c r="A328" s="6" t="s">
        <v>394</v>
      </c>
      <c r="B328" s="7" t="s">
        <v>926</v>
      </c>
      <c r="C328" s="8">
        <v>0.02192</v>
      </c>
      <c r="D328" s="9"/>
    </row>
    <row r="329" spans="1:4" ht="14.25">
      <c r="A329" s="6" t="s">
        <v>395</v>
      </c>
      <c r="B329" s="7" t="s">
        <v>927</v>
      </c>
      <c r="C329" s="8">
        <v>0.02627</v>
      </c>
      <c r="D329" s="9"/>
    </row>
    <row r="330" spans="1:4" ht="14.25">
      <c r="A330" s="6" t="s">
        <v>396</v>
      </c>
      <c r="B330" s="7" t="s">
        <v>928</v>
      </c>
      <c r="C330" s="8">
        <v>0.07572</v>
      </c>
      <c r="D330" s="9"/>
    </row>
    <row r="331" spans="1:4" ht="14.25">
      <c r="A331" s="6" t="s">
        <v>397</v>
      </c>
      <c r="B331" s="7" t="s">
        <v>929</v>
      </c>
      <c r="C331" s="8">
        <v>0.04884</v>
      </c>
      <c r="D331" s="9"/>
    </row>
    <row r="332" spans="1:4" ht="14.25">
      <c r="A332" s="6" t="s">
        <v>398</v>
      </c>
      <c r="B332" s="7" t="s">
        <v>930</v>
      </c>
      <c r="C332" s="8">
        <v>0.03679</v>
      </c>
      <c r="D332" s="9"/>
    </row>
    <row r="333" spans="1:4" ht="14.25">
      <c r="A333" s="6" t="s">
        <v>399</v>
      </c>
      <c r="B333" s="7" t="s">
        <v>931</v>
      </c>
      <c r="C333" s="8">
        <v>0.0251</v>
      </c>
      <c r="D333" s="9"/>
    </row>
    <row r="334" spans="1:4" ht="14.25">
      <c r="A334" s="6" t="s">
        <v>400</v>
      </c>
      <c r="B334" s="7" t="s">
        <v>932</v>
      </c>
      <c r="C334" s="8">
        <v>0.03602</v>
      </c>
      <c r="D334" s="9"/>
    </row>
    <row r="335" spans="1:4" ht="14.25">
      <c r="A335" s="6" t="s">
        <v>401</v>
      </c>
      <c r="B335" s="7" t="s">
        <v>933</v>
      </c>
      <c r="C335" s="8">
        <v>0.01695</v>
      </c>
      <c r="D335" s="9"/>
    </row>
    <row r="336" spans="1:4" ht="14.25">
      <c r="A336" s="6" t="s">
        <v>402</v>
      </c>
      <c r="B336" s="7" t="s">
        <v>934</v>
      </c>
      <c r="C336" s="8">
        <v>0.02611</v>
      </c>
      <c r="D336" s="9"/>
    </row>
    <row r="337" spans="1:4" ht="14.25">
      <c r="A337" s="6" t="s">
        <v>403</v>
      </c>
      <c r="B337" s="7" t="s">
        <v>935</v>
      </c>
      <c r="C337" s="8">
        <v>0.03676</v>
      </c>
      <c r="D337" s="9"/>
    </row>
    <row r="338" spans="1:4" ht="14.25">
      <c r="A338" s="6" t="s">
        <v>404</v>
      </c>
      <c r="B338" s="7" t="s">
        <v>936</v>
      </c>
      <c r="C338" s="8">
        <v>0.02774</v>
      </c>
      <c r="D338" s="9"/>
    </row>
    <row r="339" spans="1:4" ht="14.25">
      <c r="A339" s="6" t="s">
        <v>405</v>
      </c>
      <c r="B339" s="7" t="s">
        <v>937</v>
      </c>
      <c r="C339" s="8">
        <v>0.01559</v>
      </c>
      <c r="D339" s="9"/>
    </row>
    <row r="340" spans="1:4" ht="14.25">
      <c r="A340" s="6" t="s">
        <v>406</v>
      </c>
      <c r="B340" s="7" t="s">
        <v>938</v>
      </c>
      <c r="C340" s="8">
        <v>0.01107</v>
      </c>
      <c r="D340" s="9"/>
    </row>
    <row r="341" spans="1:4" ht="14.25">
      <c r="A341" s="6" t="s">
        <v>407</v>
      </c>
      <c r="B341" s="7" t="s">
        <v>939</v>
      </c>
      <c r="C341" s="8">
        <v>0.02951</v>
      </c>
      <c r="D341" s="9"/>
    </row>
    <row r="342" spans="1:4" ht="14.25">
      <c r="A342" s="6" t="s">
        <v>408</v>
      </c>
      <c r="B342" s="7" t="s">
        <v>940</v>
      </c>
      <c r="C342" s="8">
        <v>0.00997</v>
      </c>
      <c r="D342" s="9"/>
    </row>
    <row r="343" spans="1:4" ht="14.25">
      <c r="A343" s="6" t="s">
        <v>409</v>
      </c>
      <c r="B343" s="7" t="s">
        <v>941</v>
      </c>
      <c r="C343" s="8">
        <v>0.01134</v>
      </c>
      <c r="D343" s="9"/>
    </row>
    <row r="344" spans="1:4" ht="14.25">
      <c r="A344" s="6" t="s">
        <v>410</v>
      </c>
      <c r="B344" s="7" t="s">
        <v>942</v>
      </c>
      <c r="C344" s="8">
        <v>0.01387</v>
      </c>
      <c r="D344" s="9"/>
    </row>
    <row r="345" spans="1:4" ht="14.25">
      <c r="A345" s="6" t="s">
        <v>411</v>
      </c>
      <c r="B345" s="7" t="s">
        <v>943</v>
      </c>
      <c r="C345" s="8">
        <v>0.05922</v>
      </c>
      <c r="D345" s="9"/>
    </row>
    <row r="346" spans="1:4" ht="14.25">
      <c r="A346" s="6" t="s">
        <v>412</v>
      </c>
      <c r="B346" s="7" t="s">
        <v>944</v>
      </c>
      <c r="C346" s="8">
        <v>0.04703</v>
      </c>
      <c r="D346" s="9"/>
    </row>
    <row r="347" spans="1:4" ht="14.25">
      <c r="A347" s="6" t="s">
        <v>413</v>
      </c>
      <c r="B347" s="7" t="s">
        <v>945</v>
      </c>
      <c r="C347" s="8">
        <v>0.03502</v>
      </c>
      <c r="D347" s="9"/>
    </row>
    <row r="348" spans="1:4" ht="14.25">
      <c r="A348" s="6" t="s">
        <v>414</v>
      </c>
      <c r="B348" s="7" t="s">
        <v>946</v>
      </c>
      <c r="C348" s="8">
        <v>0.0167</v>
      </c>
      <c r="D348" s="9"/>
    </row>
    <row r="349" spans="1:4" ht="14.25">
      <c r="A349" s="6" t="s">
        <v>415</v>
      </c>
      <c r="B349" s="7" t="s">
        <v>947</v>
      </c>
      <c r="C349" s="8">
        <v>0.00475</v>
      </c>
      <c r="D349" s="9"/>
    </row>
    <row r="350" spans="1:4" ht="14.25">
      <c r="A350" s="6" t="s">
        <v>416</v>
      </c>
      <c r="B350" s="7" t="s">
        <v>948</v>
      </c>
      <c r="C350" s="8">
        <v>0.00905</v>
      </c>
      <c r="D350" s="9"/>
    </row>
    <row r="351" spans="1:4" ht="14.25">
      <c r="A351" s="6" t="s">
        <v>417</v>
      </c>
      <c r="B351" s="7" t="s">
        <v>949</v>
      </c>
      <c r="C351" s="8">
        <v>0.02104</v>
      </c>
      <c r="D351" s="9"/>
    </row>
    <row r="352" spans="1:4" ht="14.25">
      <c r="A352" s="6" t="s">
        <v>418</v>
      </c>
      <c r="B352" s="7" t="s">
        <v>950</v>
      </c>
      <c r="C352" s="8">
        <v>0.00392</v>
      </c>
      <c r="D352" s="9"/>
    </row>
    <row r="353" spans="1:4" ht="14.25">
      <c r="A353" s="6" t="s">
        <v>419</v>
      </c>
      <c r="B353" s="7" t="s">
        <v>951</v>
      </c>
      <c r="C353" s="8">
        <v>0.01556</v>
      </c>
      <c r="D353" s="9"/>
    </row>
    <row r="354" spans="1:4" ht="14.25">
      <c r="A354" s="6" t="s">
        <v>420</v>
      </c>
      <c r="B354" s="7" t="s">
        <v>952</v>
      </c>
      <c r="C354" s="8">
        <v>0.02781</v>
      </c>
      <c r="D354" s="9"/>
    </row>
    <row r="355" spans="1:4" ht="14.25">
      <c r="A355" s="6" t="s">
        <v>421</v>
      </c>
      <c r="B355" s="12" t="s">
        <v>953</v>
      </c>
      <c r="C355" s="8">
        <v>0.01799</v>
      </c>
      <c r="D355" s="9"/>
    </row>
    <row r="356" spans="1:4" ht="14.25">
      <c r="A356" s="6" t="s">
        <v>422</v>
      </c>
      <c r="B356" s="12" t="s">
        <v>954</v>
      </c>
      <c r="C356" s="8">
        <v>0.03028</v>
      </c>
      <c r="D356" s="9"/>
    </row>
    <row r="357" spans="1:4" ht="14.25">
      <c r="A357" s="6" t="s">
        <v>423</v>
      </c>
      <c r="B357" s="12" t="s">
        <v>955</v>
      </c>
      <c r="C357" s="8">
        <v>0.03529</v>
      </c>
      <c r="D357" s="9"/>
    </row>
    <row r="358" spans="1:4" ht="14.25">
      <c r="A358" s="6" t="s">
        <v>424</v>
      </c>
      <c r="B358" s="12" t="s">
        <v>956</v>
      </c>
      <c r="C358" s="8">
        <v>0.06842</v>
      </c>
      <c r="D358" s="9"/>
    </row>
    <row r="359" spans="1:4" ht="14.25">
      <c r="A359" s="6" t="s">
        <v>425</v>
      </c>
      <c r="B359" s="12" t="s">
        <v>957</v>
      </c>
      <c r="C359" s="8">
        <v>0.00791</v>
      </c>
      <c r="D359" s="9"/>
    </row>
    <row r="360" spans="1:4" ht="14.25">
      <c r="A360" s="6" t="s">
        <v>426</v>
      </c>
      <c r="B360" s="7" t="s">
        <v>958</v>
      </c>
      <c r="C360" s="8">
        <v>0.00761</v>
      </c>
      <c r="D360" s="9"/>
    </row>
    <row r="361" spans="1:4" ht="14.25">
      <c r="A361" s="6" t="s">
        <v>427</v>
      </c>
      <c r="B361" s="7" t="s">
        <v>959</v>
      </c>
      <c r="C361" s="8">
        <v>0.00803</v>
      </c>
      <c r="D361" s="9"/>
    </row>
    <row r="362" spans="1:4" ht="14.25">
      <c r="A362" s="6" t="s">
        <v>428</v>
      </c>
      <c r="B362" s="7" t="s">
        <v>960</v>
      </c>
      <c r="C362" s="8">
        <v>0.00829</v>
      </c>
      <c r="D362" s="9"/>
    </row>
    <row r="363" spans="1:4" ht="14.25">
      <c r="A363" s="6" t="s">
        <v>429</v>
      </c>
      <c r="B363" s="7" t="s">
        <v>961</v>
      </c>
      <c r="C363" s="8">
        <v>0.0078</v>
      </c>
      <c r="D363" s="9"/>
    </row>
    <row r="364" spans="1:4" ht="14.25">
      <c r="A364" s="6" t="s">
        <v>430</v>
      </c>
      <c r="B364" s="7" t="s">
        <v>962</v>
      </c>
      <c r="C364" s="8">
        <v>0.0039</v>
      </c>
      <c r="D364" s="9"/>
    </row>
    <row r="365" spans="1:4" ht="14.25">
      <c r="A365" s="6" t="s">
        <v>431</v>
      </c>
      <c r="B365" s="7" t="s">
        <v>963</v>
      </c>
      <c r="C365" s="8">
        <v>0.00813</v>
      </c>
      <c r="D365" s="9"/>
    </row>
    <row r="366" spans="1:4" ht="14.25">
      <c r="A366" s="6" t="s">
        <v>432</v>
      </c>
      <c r="B366" s="7" t="s">
        <v>964</v>
      </c>
      <c r="C366" s="8">
        <v>0.00622</v>
      </c>
      <c r="D366" s="9"/>
    </row>
    <row r="367" spans="1:4" ht="14.25">
      <c r="A367" s="6" t="s">
        <v>433</v>
      </c>
      <c r="B367" s="7" t="s">
        <v>965</v>
      </c>
      <c r="C367" s="8">
        <v>0.01304</v>
      </c>
      <c r="D367" s="9"/>
    </row>
    <row r="368" spans="1:4" ht="14.25">
      <c r="A368" s="6" t="s">
        <v>434</v>
      </c>
      <c r="B368" s="7" t="s">
        <v>966</v>
      </c>
      <c r="C368" s="8">
        <v>0.00696</v>
      </c>
      <c r="D368" s="9"/>
    </row>
    <row r="369" spans="1:4" ht="14.25">
      <c r="A369" s="6" t="s">
        <v>435</v>
      </c>
      <c r="B369" s="7" t="s">
        <v>967</v>
      </c>
      <c r="C369" s="8">
        <v>0.00819</v>
      </c>
      <c r="D369" s="9"/>
    </row>
    <row r="370" spans="1:4" ht="14.25">
      <c r="A370" s="6" t="s">
        <v>436</v>
      </c>
      <c r="B370" s="7" t="s">
        <v>968</v>
      </c>
      <c r="C370" s="8">
        <v>0.00395</v>
      </c>
      <c r="D370" s="9"/>
    </row>
    <row r="371" spans="1:4" ht="14.25">
      <c r="A371" s="6" t="s">
        <v>437</v>
      </c>
      <c r="B371" s="7" t="s">
        <v>969</v>
      </c>
      <c r="C371" s="8">
        <v>0.0039</v>
      </c>
      <c r="D371" s="9"/>
    </row>
    <row r="372" spans="1:4" ht="14.25">
      <c r="A372" s="6" t="s">
        <v>438</v>
      </c>
      <c r="B372" s="7" t="s">
        <v>970</v>
      </c>
      <c r="C372" s="8">
        <v>0.00452</v>
      </c>
      <c r="D372" s="9"/>
    </row>
    <row r="373" spans="1:4" ht="14.25">
      <c r="A373" s="6" t="s">
        <v>439</v>
      </c>
      <c r="B373" s="7" t="s">
        <v>971</v>
      </c>
      <c r="C373" s="8">
        <v>0.0046</v>
      </c>
      <c r="D373" s="9"/>
    </row>
    <row r="374" spans="1:4" ht="14.25">
      <c r="A374" s="6" t="s">
        <v>440</v>
      </c>
      <c r="B374" s="7" t="s">
        <v>972</v>
      </c>
      <c r="C374" s="8">
        <v>0.00875</v>
      </c>
      <c r="D374" s="9"/>
    </row>
    <row r="375" spans="1:4" ht="14.25">
      <c r="A375" s="6" t="s">
        <v>441</v>
      </c>
      <c r="B375" s="7" t="s">
        <v>973</v>
      </c>
      <c r="C375" s="8">
        <v>0.00652</v>
      </c>
      <c r="D375" s="9"/>
    </row>
    <row r="376" spans="1:4" ht="14.25">
      <c r="A376" s="6" t="s">
        <v>442</v>
      </c>
      <c r="B376" s="7" t="s">
        <v>974</v>
      </c>
      <c r="C376" s="8">
        <v>0.00642</v>
      </c>
      <c r="D376" s="9"/>
    </row>
    <row r="377" spans="1:4" ht="14.25">
      <c r="A377" s="6" t="s">
        <v>443</v>
      </c>
      <c r="B377" s="7" t="s">
        <v>975</v>
      </c>
      <c r="C377" s="8">
        <v>0.00636</v>
      </c>
      <c r="D377" s="9"/>
    </row>
    <row r="378" spans="1:4" ht="14.25">
      <c r="A378" s="6" t="s">
        <v>444</v>
      </c>
      <c r="B378" s="7" t="s">
        <v>976</v>
      </c>
      <c r="C378" s="8">
        <v>0.00649</v>
      </c>
      <c r="D378" s="9"/>
    </row>
    <row r="379" spans="1:4" ht="14.25">
      <c r="A379" s="6" t="s">
        <v>445</v>
      </c>
      <c r="B379" s="7" t="s">
        <v>977</v>
      </c>
      <c r="C379" s="8">
        <v>0.0042</v>
      </c>
      <c r="D379" s="9"/>
    </row>
    <row r="380" spans="1:4" ht="14.25">
      <c r="A380" s="6" t="s">
        <v>446</v>
      </c>
      <c r="B380" s="7" t="s">
        <v>978</v>
      </c>
      <c r="C380" s="8">
        <v>0.00933</v>
      </c>
      <c r="D380" s="9"/>
    </row>
    <row r="381" spans="1:4" ht="14.25">
      <c r="A381" s="6" t="s">
        <v>447</v>
      </c>
      <c r="B381" s="7" t="s">
        <v>979</v>
      </c>
      <c r="C381" s="8">
        <v>0.0039</v>
      </c>
      <c r="D381" s="9"/>
    </row>
    <row r="382" spans="1:4" ht="14.25">
      <c r="A382" s="6" t="s">
        <v>448</v>
      </c>
      <c r="B382" s="7" t="s">
        <v>980</v>
      </c>
      <c r="C382" s="8">
        <v>0.00401</v>
      </c>
      <c r="D382" s="9"/>
    </row>
    <row r="383" spans="1:4" ht="14.25">
      <c r="A383" s="6" t="s">
        <v>449</v>
      </c>
      <c r="B383" s="7" t="s">
        <v>981</v>
      </c>
      <c r="C383" s="8">
        <v>0.00454</v>
      </c>
      <c r="D383" s="9"/>
    </row>
    <row r="384" spans="1:4" ht="14.25">
      <c r="A384" s="6" t="s">
        <v>450</v>
      </c>
      <c r="B384" s="7" t="s">
        <v>982</v>
      </c>
      <c r="C384" s="8">
        <v>0.00458</v>
      </c>
      <c r="D384" s="9"/>
    </row>
    <row r="385" spans="1:4" ht="14.25">
      <c r="A385" s="6" t="s">
        <v>451</v>
      </c>
      <c r="B385" s="7" t="s">
        <v>983</v>
      </c>
      <c r="C385" s="8">
        <v>0.0039</v>
      </c>
      <c r="D385" s="9"/>
    </row>
    <row r="386" spans="1:4" ht="14.25">
      <c r="A386" s="6" t="s">
        <v>452</v>
      </c>
      <c r="B386" s="7" t="s">
        <v>984</v>
      </c>
      <c r="C386" s="8">
        <v>0.0044</v>
      </c>
      <c r="D386" s="9"/>
    </row>
    <row r="387" spans="1:4" ht="14.25">
      <c r="A387" s="6" t="s">
        <v>453</v>
      </c>
      <c r="B387" s="7" t="s">
        <v>985</v>
      </c>
      <c r="C387" s="8">
        <v>0.0039</v>
      </c>
      <c r="D387" s="9"/>
    </row>
    <row r="388" spans="1:4" ht="14.25">
      <c r="A388" s="6" t="s">
        <v>454</v>
      </c>
      <c r="B388" s="7" t="s">
        <v>986</v>
      </c>
      <c r="C388" s="8">
        <v>0.0039</v>
      </c>
      <c r="D388" s="9"/>
    </row>
    <row r="389" spans="1:4" ht="14.25">
      <c r="A389" s="6" t="s">
        <v>455</v>
      </c>
      <c r="B389" s="7" t="s">
        <v>987</v>
      </c>
      <c r="C389" s="8">
        <v>0.0039</v>
      </c>
      <c r="D389" s="9"/>
    </row>
    <row r="390" spans="1:4" ht="14.25">
      <c r="A390" s="6" t="s">
        <v>456</v>
      </c>
      <c r="B390" s="7" t="s">
        <v>988</v>
      </c>
      <c r="C390" s="8">
        <v>0.0039</v>
      </c>
      <c r="D390" s="9"/>
    </row>
    <row r="391" spans="1:4" ht="14.25">
      <c r="A391" s="6" t="s">
        <v>457</v>
      </c>
      <c r="B391" s="7" t="s">
        <v>989</v>
      </c>
      <c r="C391" s="8">
        <v>0.00573</v>
      </c>
      <c r="D391" s="9"/>
    </row>
    <row r="392" spans="1:4" ht="14.25">
      <c r="A392" s="6" t="s">
        <v>458</v>
      </c>
      <c r="B392" s="7" t="s">
        <v>990</v>
      </c>
      <c r="C392" s="8">
        <v>0.00475</v>
      </c>
      <c r="D392" s="9"/>
    </row>
    <row r="393" spans="1:4" ht="14.25">
      <c r="A393" s="6" t="s">
        <v>459</v>
      </c>
      <c r="B393" s="7" t="s">
        <v>991</v>
      </c>
      <c r="C393" s="8">
        <v>0.0039</v>
      </c>
      <c r="D393" s="9"/>
    </row>
    <row r="394" spans="1:4" ht="14.25">
      <c r="A394" s="6" t="s">
        <v>460</v>
      </c>
      <c r="B394" s="7" t="s">
        <v>992</v>
      </c>
      <c r="C394" s="8">
        <v>0.0039</v>
      </c>
      <c r="D394" s="9"/>
    </row>
    <row r="395" spans="1:4" ht="14.25">
      <c r="A395" s="6" t="s">
        <v>461</v>
      </c>
      <c r="B395" s="7" t="s">
        <v>993</v>
      </c>
      <c r="C395" s="8">
        <v>0.0039</v>
      </c>
      <c r="D395" s="9"/>
    </row>
    <row r="396" spans="1:4" ht="14.25">
      <c r="A396" s="6" t="s">
        <v>462</v>
      </c>
      <c r="B396" s="7" t="s">
        <v>994</v>
      </c>
      <c r="C396" s="8">
        <v>0.00475</v>
      </c>
      <c r="D396" s="9"/>
    </row>
    <row r="397" spans="1:4" ht="14.25">
      <c r="A397" s="6" t="s">
        <v>463</v>
      </c>
      <c r="B397" s="7" t="s">
        <v>995</v>
      </c>
      <c r="C397" s="8">
        <v>0.01433</v>
      </c>
      <c r="D397" s="9"/>
    </row>
    <row r="398" spans="1:4" ht="14.25">
      <c r="A398" s="6" t="s">
        <v>464</v>
      </c>
      <c r="B398" s="7" t="s">
        <v>996</v>
      </c>
      <c r="C398" s="8">
        <v>0.01608</v>
      </c>
      <c r="D398" s="9"/>
    </row>
    <row r="399" spans="1:4" ht="14.25">
      <c r="A399" s="6" t="s">
        <v>465</v>
      </c>
      <c r="B399" s="7" t="s">
        <v>997</v>
      </c>
      <c r="C399" s="8">
        <v>0.03169</v>
      </c>
      <c r="D399" s="9"/>
    </row>
    <row r="400" spans="1:4" ht="14.25">
      <c r="A400" s="6" t="s">
        <v>466</v>
      </c>
      <c r="B400" s="7" t="s">
        <v>998</v>
      </c>
      <c r="C400" s="8">
        <v>0.02906</v>
      </c>
      <c r="D400" s="9"/>
    </row>
    <row r="401" spans="1:4" ht="14.25">
      <c r="A401" s="6" t="s">
        <v>467</v>
      </c>
      <c r="B401" s="7" t="s">
        <v>999</v>
      </c>
      <c r="C401" s="8">
        <v>0.00902</v>
      </c>
      <c r="D401" s="9"/>
    </row>
    <row r="402" spans="1:4" ht="14.25">
      <c r="A402" s="6" t="s">
        <v>468</v>
      </c>
      <c r="B402" s="7" t="s">
        <v>1000</v>
      </c>
      <c r="C402" s="8">
        <v>0.03424</v>
      </c>
      <c r="D402" s="9"/>
    </row>
    <row r="403" spans="1:4" ht="14.25">
      <c r="A403" s="6" t="s">
        <v>469</v>
      </c>
      <c r="B403" s="7" t="s">
        <v>1001</v>
      </c>
      <c r="C403" s="8">
        <v>0.05286</v>
      </c>
      <c r="D403" s="9"/>
    </row>
    <row r="404" spans="1:4" ht="14.25">
      <c r="A404" s="6" t="s">
        <v>470</v>
      </c>
      <c r="B404" s="7" t="s">
        <v>1002</v>
      </c>
      <c r="C404" s="8">
        <v>0.0039</v>
      </c>
      <c r="D404" s="9"/>
    </row>
    <row r="405" spans="1:4" ht="14.25">
      <c r="A405" s="6" t="s">
        <v>471</v>
      </c>
      <c r="B405" s="7" t="s">
        <v>1003</v>
      </c>
      <c r="C405" s="8">
        <v>0.0166</v>
      </c>
      <c r="D405" s="9"/>
    </row>
    <row r="406" spans="1:4" ht="14.25">
      <c r="A406" s="6" t="s">
        <v>472</v>
      </c>
      <c r="B406" s="7" t="s">
        <v>1004</v>
      </c>
      <c r="C406" s="8">
        <v>0.01338</v>
      </c>
      <c r="D406" s="9"/>
    </row>
    <row r="407" spans="1:4" ht="14.25">
      <c r="A407" s="6" t="s">
        <v>473</v>
      </c>
      <c r="B407" s="7" t="s">
        <v>1005</v>
      </c>
      <c r="C407" s="8">
        <v>0.00475</v>
      </c>
      <c r="D407" s="9"/>
    </row>
    <row r="408" spans="1:4" ht="14.25">
      <c r="A408" s="6" t="s">
        <v>474</v>
      </c>
      <c r="B408" s="7" t="s">
        <v>1006</v>
      </c>
      <c r="C408" s="8">
        <v>0.0039</v>
      </c>
      <c r="D408" s="9"/>
    </row>
    <row r="409" spans="1:4" ht="14.25">
      <c r="A409" s="6" t="s">
        <v>475</v>
      </c>
      <c r="B409" s="7" t="s">
        <v>1007</v>
      </c>
      <c r="C409" s="8">
        <v>0.0039</v>
      </c>
      <c r="D409" s="9"/>
    </row>
    <row r="410" spans="1:4" ht="14.25">
      <c r="A410" s="6" t="s">
        <v>476</v>
      </c>
      <c r="B410" s="7" t="s">
        <v>1008</v>
      </c>
      <c r="C410" s="8">
        <v>0.0091</v>
      </c>
      <c r="D410" s="9"/>
    </row>
    <row r="411" spans="1:4" ht="14.25">
      <c r="A411" s="6" t="s">
        <v>477</v>
      </c>
      <c r="B411" s="7" t="s">
        <v>1009</v>
      </c>
      <c r="C411" s="8">
        <v>0.0039</v>
      </c>
      <c r="D411" s="9"/>
    </row>
    <row r="412" spans="1:4" ht="14.25">
      <c r="A412" s="6" t="s">
        <v>478</v>
      </c>
      <c r="B412" s="7" t="s">
        <v>1010</v>
      </c>
      <c r="C412" s="8">
        <v>0.00392</v>
      </c>
      <c r="D412" s="9"/>
    </row>
    <row r="413" spans="1:4" ht="14.25">
      <c r="A413" s="6" t="s">
        <v>479</v>
      </c>
      <c r="B413" s="7" t="s">
        <v>1011</v>
      </c>
      <c r="C413" s="8">
        <v>0.00526</v>
      </c>
      <c r="D413" s="9"/>
    </row>
    <row r="414" spans="1:4" ht="14.25">
      <c r="A414" s="6" t="s">
        <v>480</v>
      </c>
      <c r="B414" s="7" t="s">
        <v>1012</v>
      </c>
      <c r="C414" s="8">
        <v>0.00512</v>
      </c>
      <c r="D414" s="9"/>
    </row>
    <row r="415" spans="1:4" ht="14.25">
      <c r="A415" s="6" t="s">
        <v>481</v>
      </c>
      <c r="B415" s="7" t="s">
        <v>1013</v>
      </c>
      <c r="C415" s="8">
        <v>0.0039</v>
      </c>
      <c r="D415" s="9"/>
    </row>
    <row r="416" spans="1:4" ht="14.25">
      <c r="A416" s="6" t="s">
        <v>482</v>
      </c>
      <c r="B416" s="7" t="s">
        <v>1014</v>
      </c>
      <c r="C416" s="8">
        <v>0.00436</v>
      </c>
      <c r="D416" s="9"/>
    </row>
    <row r="417" spans="1:4" ht="14.25">
      <c r="A417" s="6" t="s">
        <v>483</v>
      </c>
      <c r="B417" s="7" t="s">
        <v>1015</v>
      </c>
      <c r="C417" s="8">
        <v>0.00427</v>
      </c>
      <c r="D417" s="9"/>
    </row>
    <row r="418" spans="1:4" ht="14.25">
      <c r="A418" s="6" t="s">
        <v>484</v>
      </c>
      <c r="B418" s="7" t="s">
        <v>1016</v>
      </c>
      <c r="C418" s="8">
        <v>0.00436</v>
      </c>
      <c r="D418" s="9"/>
    </row>
    <row r="419" spans="1:4" ht="14.25">
      <c r="A419" s="6" t="s">
        <v>485</v>
      </c>
      <c r="B419" s="7" t="s">
        <v>1017</v>
      </c>
      <c r="C419" s="8">
        <v>0.00391</v>
      </c>
      <c r="D419" s="9"/>
    </row>
    <row r="420" spans="1:4" ht="14.25">
      <c r="A420" s="6" t="s">
        <v>486</v>
      </c>
      <c r="B420" s="7" t="s">
        <v>1018</v>
      </c>
      <c r="C420" s="8">
        <v>0.01134</v>
      </c>
      <c r="D420" s="9"/>
    </row>
    <row r="421" spans="1:4" ht="14.25">
      <c r="A421" s="6" t="s">
        <v>487</v>
      </c>
      <c r="B421" s="7" t="s">
        <v>1019</v>
      </c>
      <c r="C421" s="8">
        <v>0.01474</v>
      </c>
      <c r="D421" s="9"/>
    </row>
    <row r="422" spans="1:4" ht="14.25">
      <c r="A422" s="6" t="s">
        <v>488</v>
      </c>
      <c r="B422" s="7" t="s">
        <v>1020</v>
      </c>
      <c r="C422" s="8">
        <v>0.00448</v>
      </c>
      <c r="D422" s="9"/>
    </row>
    <row r="423" spans="1:4" ht="14.25">
      <c r="A423" s="6" t="s">
        <v>489</v>
      </c>
      <c r="B423" s="7" t="s">
        <v>1021</v>
      </c>
      <c r="C423" s="8">
        <v>0.0039</v>
      </c>
      <c r="D423" s="9"/>
    </row>
    <row r="424" spans="1:4" ht="14.25">
      <c r="A424" s="6" t="s">
        <v>490</v>
      </c>
      <c r="B424" s="7" t="s">
        <v>1022</v>
      </c>
      <c r="C424" s="8">
        <v>0.01804</v>
      </c>
      <c r="D424" s="9"/>
    </row>
    <row r="425" spans="1:4" ht="14.25">
      <c r="A425" s="6" t="s">
        <v>491</v>
      </c>
      <c r="B425" s="7" t="s">
        <v>1023</v>
      </c>
      <c r="C425" s="8">
        <v>0.0068</v>
      </c>
      <c r="D425" s="9"/>
    </row>
    <row r="426" spans="1:4" ht="14.25">
      <c r="A426" s="6" t="s">
        <v>492</v>
      </c>
      <c r="B426" s="7" t="s">
        <v>1024</v>
      </c>
      <c r="C426" s="8">
        <v>0.02398</v>
      </c>
      <c r="D426" s="9"/>
    </row>
    <row r="427" spans="1:4" ht="14.25">
      <c r="A427" s="6" t="s">
        <v>493</v>
      </c>
      <c r="B427" s="7" t="s">
        <v>1025</v>
      </c>
      <c r="C427" s="8">
        <v>0.00459</v>
      </c>
      <c r="D427" s="9"/>
    </row>
    <row r="428" spans="1:4" ht="14.25">
      <c r="A428" s="6" t="s">
        <v>494</v>
      </c>
      <c r="B428" s="7" t="s">
        <v>1026</v>
      </c>
      <c r="C428" s="8">
        <v>0.00435</v>
      </c>
      <c r="D428" s="9"/>
    </row>
    <row r="429" spans="1:4" ht="14.25">
      <c r="A429" s="6" t="s">
        <v>495</v>
      </c>
      <c r="B429" s="7" t="s">
        <v>1027</v>
      </c>
      <c r="C429" s="8">
        <v>0.01225</v>
      </c>
      <c r="D429" s="9"/>
    </row>
    <row r="430" spans="1:4" ht="14.25">
      <c r="A430" s="6" t="s">
        <v>496</v>
      </c>
      <c r="B430" s="7" t="s">
        <v>1028</v>
      </c>
      <c r="C430" s="8">
        <v>0.00751</v>
      </c>
      <c r="D430" s="9"/>
    </row>
    <row r="431" spans="1:4" ht="14.25">
      <c r="A431" s="6" t="s">
        <v>497</v>
      </c>
      <c r="B431" s="7" t="s">
        <v>1029</v>
      </c>
      <c r="C431" s="8">
        <v>0.00815</v>
      </c>
      <c r="D431" s="9"/>
    </row>
    <row r="432" spans="1:4" ht="14.25">
      <c r="A432" s="6" t="s">
        <v>498</v>
      </c>
      <c r="B432" s="7" t="s">
        <v>1030</v>
      </c>
      <c r="C432" s="8">
        <v>0.00715</v>
      </c>
      <c r="D432" s="9"/>
    </row>
    <row r="433" spans="1:4" ht="14.25">
      <c r="A433" s="6" t="s">
        <v>499</v>
      </c>
      <c r="B433" s="7" t="s">
        <v>1031</v>
      </c>
      <c r="C433" s="8">
        <v>0.04874</v>
      </c>
      <c r="D433" s="9"/>
    </row>
    <row r="434" spans="1:4" ht="14.25">
      <c r="A434" s="6" t="s">
        <v>500</v>
      </c>
      <c r="B434" s="7" t="s">
        <v>1032</v>
      </c>
      <c r="C434" s="8">
        <v>0.0423</v>
      </c>
      <c r="D434" s="9"/>
    </row>
    <row r="435" spans="1:4" ht="14.25">
      <c r="A435" s="6" t="s">
        <v>501</v>
      </c>
      <c r="B435" s="7" t="s">
        <v>1033</v>
      </c>
      <c r="C435" s="8">
        <v>0.03703</v>
      </c>
      <c r="D435" s="9"/>
    </row>
    <row r="436" spans="1:4" ht="14.25">
      <c r="A436" s="6" t="s">
        <v>502</v>
      </c>
      <c r="B436" s="7" t="s">
        <v>1034</v>
      </c>
      <c r="C436" s="8">
        <v>0.07236</v>
      </c>
      <c r="D436" s="9"/>
    </row>
    <row r="437" spans="1:4" ht="14.25">
      <c r="A437" s="6" t="s">
        <v>503</v>
      </c>
      <c r="B437" s="7" t="s">
        <v>1035</v>
      </c>
      <c r="C437" s="8">
        <v>0.02507</v>
      </c>
      <c r="D437" s="9"/>
    </row>
    <row r="438" spans="1:4" ht="14.25">
      <c r="A438" s="6" t="s">
        <v>504</v>
      </c>
      <c r="B438" s="7" t="s">
        <v>1036</v>
      </c>
      <c r="C438" s="8">
        <v>0.00458</v>
      </c>
      <c r="D438" s="9"/>
    </row>
    <row r="439" spans="1:4" ht="14.25">
      <c r="A439" s="6" t="s">
        <v>505</v>
      </c>
      <c r="B439" s="7" t="s">
        <v>1037</v>
      </c>
      <c r="C439" s="8">
        <v>0.00447</v>
      </c>
      <c r="D439" s="9"/>
    </row>
    <row r="440" spans="1:4" ht="14.25">
      <c r="A440" s="6" t="s">
        <v>506</v>
      </c>
      <c r="B440" s="7" t="s">
        <v>1038</v>
      </c>
      <c r="C440" s="8">
        <v>0.02511</v>
      </c>
      <c r="D440" s="9"/>
    </row>
    <row r="441" spans="1:4" ht="14.25">
      <c r="A441" s="6" t="s">
        <v>507</v>
      </c>
      <c r="B441" s="7" t="s">
        <v>1039</v>
      </c>
      <c r="C441" s="8">
        <v>0.00626</v>
      </c>
      <c r="D441" s="9"/>
    </row>
    <row r="442" spans="1:4" ht="14.25">
      <c r="A442" s="6" t="s">
        <v>508</v>
      </c>
      <c r="B442" s="7" t="s">
        <v>1040</v>
      </c>
      <c r="C442" s="8">
        <v>0.00507</v>
      </c>
      <c r="D442" s="9"/>
    </row>
    <row r="443" spans="1:4" ht="14.25">
      <c r="A443" s="6" t="s">
        <v>509</v>
      </c>
      <c r="B443" s="7" t="s">
        <v>1041</v>
      </c>
      <c r="C443" s="8">
        <v>0.00507</v>
      </c>
      <c r="D443" s="9"/>
    </row>
    <row r="444" spans="1:4" ht="14.25">
      <c r="A444" s="6" t="s">
        <v>510</v>
      </c>
      <c r="B444" s="7" t="s">
        <v>1042</v>
      </c>
      <c r="C444" s="8">
        <v>0.02979</v>
      </c>
      <c r="D444" s="9"/>
    </row>
    <row r="445" spans="1:4" ht="14.25">
      <c r="A445" s="6" t="s">
        <v>511</v>
      </c>
      <c r="B445" s="7" t="s">
        <v>1043</v>
      </c>
      <c r="C445" s="8">
        <v>0.02066</v>
      </c>
      <c r="D445" s="9"/>
    </row>
    <row r="446" spans="1:4" ht="14.25">
      <c r="A446" s="6" t="s">
        <v>512</v>
      </c>
      <c r="B446" s="7" t="s">
        <v>1044</v>
      </c>
      <c r="C446" s="8">
        <v>0.04262</v>
      </c>
      <c r="D446" s="9"/>
    </row>
    <row r="447" spans="1:4" ht="14.25">
      <c r="A447" s="6" t="s">
        <v>513</v>
      </c>
      <c r="B447" s="7" t="s">
        <v>1045</v>
      </c>
      <c r="C447" s="8">
        <v>0.02123</v>
      </c>
      <c r="D447" s="9"/>
    </row>
    <row r="448" spans="1:4" ht="14.25">
      <c r="A448" s="6" t="s">
        <v>514</v>
      </c>
      <c r="B448" s="7" t="s">
        <v>1046</v>
      </c>
      <c r="C448" s="8">
        <v>0.03568</v>
      </c>
      <c r="D448" s="9"/>
    </row>
    <row r="449" spans="1:4" ht="14.25">
      <c r="A449" s="6" t="s">
        <v>515</v>
      </c>
      <c r="B449" s="7" t="s">
        <v>1047</v>
      </c>
      <c r="C449" s="8">
        <v>0.03552</v>
      </c>
      <c r="D449" s="9"/>
    </row>
    <row r="450" spans="1:4" ht="14.25">
      <c r="A450" s="6" t="s">
        <v>516</v>
      </c>
      <c r="B450" s="7" t="s">
        <v>1048</v>
      </c>
      <c r="C450" s="8">
        <v>0.04216</v>
      </c>
      <c r="D450" s="9"/>
    </row>
    <row r="451" spans="1:4" ht="14.25">
      <c r="A451" s="6" t="s">
        <v>517</v>
      </c>
      <c r="B451" s="7" t="s">
        <v>1049</v>
      </c>
      <c r="C451" s="8">
        <v>0.00551</v>
      </c>
      <c r="D451" s="9"/>
    </row>
    <row r="452" spans="1:4" ht="14.25">
      <c r="A452" s="6" t="s">
        <v>518</v>
      </c>
      <c r="B452" s="7" t="s">
        <v>1050</v>
      </c>
      <c r="C452" s="8">
        <v>0.01503</v>
      </c>
      <c r="D452" s="9"/>
    </row>
    <row r="453" spans="1:4" ht="14.25">
      <c r="A453" s="6" t="s">
        <v>519</v>
      </c>
      <c r="B453" s="7" t="s">
        <v>1051</v>
      </c>
      <c r="C453" s="8">
        <v>0.00816</v>
      </c>
      <c r="D453" s="9"/>
    </row>
    <row r="454" spans="1:4" ht="14.25">
      <c r="A454" s="6" t="s">
        <v>520</v>
      </c>
      <c r="B454" s="7" t="s">
        <v>1052</v>
      </c>
      <c r="C454" s="8">
        <v>0.00804</v>
      </c>
      <c r="D454" s="9"/>
    </row>
    <row r="455" spans="1:4" ht="14.25">
      <c r="A455" s="6" t="s">
        <v>521</v>
      </c>
      <c r="B455" s="7" t="s">
        <v>1053</v>
      </c>
      <c r="C455" s="8">
        <v>0.00893</v>
      </c>
      <c r="D455" s="9"/>
    </row>
    <row r="456" spans="1:4" ht="14.25">
      <c r="A456" s="6" t="s">
        <v>1054</v>
      </c>
      <c r="B456" s="7" t="s">
        <v>1055</v>
      </c>
      <c r="C456" s="8">
        <v>0.01784</v>
      </c>
      <c r="D456" s="9"/>
    </row>
    <row r="457" spans="1:4" ht="14.25">
      <c r="A457" s="6" t="s">
        <v>522</v>
      </c>
      <c r="B457" s="7" t="s">
        <v>1056</v>
      </c>
      <c r="C457" s="8">
        <v>0.01489</v>
      </c>
      <c r="D457" s="9"/>
    </row>
    <row r="458" spans="1:4" ht="14.25">
      <c r="A458" s="6" t="s">
        <v>523</v>
      </c>
      <c r="B458" s="7" t="s">
        <v>1057</v>
      </c>
      <c r="C458" s="8">
        <v>0.00566</v>
      </c>
      <c r="D458" s="9"/>
    </row>
    <row r="459" spans="1:4" ht="14.25">
      <c r="A459" s="6" t="s">
        <v>524</v>
      </c>
      <c r="B459" s="7" t="s">
        <v>1058</v>
      </c>
      <c r="C459" s="8">
        <v>0.01376</v>
      </c>
      <c r="D459" s="9"/>
    </row>
    <row r="460" spans="1:4" ht="14.25">
      <c r="A460" s="6" t="s">
        <v>525</v>
      </c>
      <c r="B460" s="7" t="s">
        <v>1059</v>
      </c>
      <c r="C460" s="8">
        <v>0.01437</v>
      </c>
      <c r="D460" s="9"/>
    </row>
    <row r="461" spans="1:4" ht="14.25">
      <c r="A461" s="6" t="s">
        <v>526</v>
      </c>
      <c r="B461" s="7" t="s">
        <v>1060</v>
      </c>
      <c r="C461" s="8">
        <v>0.01362</v>
      </c>
      <c r="D461" s="9"/>
    </row>
    <row r="462" spans="1:4" ht="14.25">
      <c r="A462" s="6" t="s">
        <v>527</v>
      </c>
      <c r="B462" s="7" t="s">
        <v>1061</v>
      </c>
      <c r="C462" s="8">
        <v>0.01382</v>
      </c>
      <c r="D462" s="9"/>
    </row>
    <row r="463" spans="1:4" ht="14.25">
      <c r="A463" s="6" t="s">
        <v>528</v>
      </c>
      <c r="B463" s="7" t="s">
        <v>1062</v>
      </c>
      <c r="C463" s="8">
        <v>0.02202</v>
      </c>
      <c r="D463" s="9"/>
    </row>
    <row r="464" spans="1:4" ht="14.25">
      <c r="A464" s="6" t="s">
        <v>529</v>
      </c>
      <c r="B464" s="7" t="s">
        <v>1063</v>
      </c>
      <c r="C464" s="8">
        <v>0.01825</v>
      </c>
      <c r="D464" s="9"/>
    </row>
    <row r="465" spans="1:4" ht="14.25">
      <c r="A465" s="6" t="s">
        <v>530</v>
      </c>
      <c r="B465" s="7" t="s">
        <v>1064</v>
      </c>
      <c r="C465" s="8">
        <v>0.00458</v>
      </c>
      <c r="D465" s="9"/>
    </row>
    <row r="466" spans="1:4" ht="14.25">
      <c r="A466" s="6" t="s">
        <v>531</v>
      </c>
      <c r="B466" s="7" t="s">
        <v>1065</v>
      </c>
      <c r="C466" s="8">
        <v>0.0039</v>
      </c>
      <c r="D466" s="9"/>
    </row>
    <row r="467" spans="1:4" ht="14.25">
      <c r="A467" s="6" t="s">
        <v>532</v>
      </c>
      <c r="B467" s="7" t="s">
        <v>1066</v>
      </c>
      <c r="C467" s="8">
        <v>0.01436</v>
      </c>
      <c r="D467" s="9"/>
    </row>
    <row r="468" spans="1:4" ht="14.25">
      <c r="A468" s="6" t="s">
        <v>533</v>
      </c>
      <c r="B468" s="7" t="s">
        <v>1067</v>
      </c>
      <c r="C468" s="8">
        <v>0.00404</v>
      </c>
      <c r="D468" s="9"/>
    </row>
    <row r="469" spans="1:4" ht="14.25">
      <c r="A469" s="6" t="s">
        <v>534</v>
      </c>
      <c r="B469" s="7" t="s">
        <v>1068</v>
      </c>
      <c r="C469" s="8">
        <v>0.00451</v>
      </c>
      <c r="D469" s="9"/>
    </row>
    <row r="470" spans="1:4" ht="14.25">
      <c r="A470" s="6" t="s">
        <v>535</v>
      </c>
      <c r="B470" s="7" t="s">
        <v>1069</v>
      </c>
      <c r="C470" s="8">
        <v>0.00454</v>
      </c>
      <c r="D470" s="9"/>
    </row>
    <row r="471" spans="1:4" ht="14.25">
      <c r="A471" s="6" t="s">
        <v>536</v>
      </c>
      <c r="B471" s="7" t="s">
        <v>1070</v>
      </c>
      <c r="C471" s="8">
        <v>0.00629</v>
      </c>
      <c r="D471" s="9"/>
    </row>
    <row r="472" spans="1:4" ht="14.25">
      <c r="A472" s="6" t="s">
        <v>537</v>
      </c>
      <c r="B472" s="7" t="s">
        <v>1071</v>
      </c>
      <c r="C472" s="8">
        <v>0.00395</v>
      </c>
      <c r="D472" s="9"/>
    </row>
    <row r="473" spans="1:4" ht="14.25">
      <c r="A473" s="6" t="s">
        <v>538</v>
      </c>
      <c r="B473" s="7" t="s">
        <v>1072</v>
      </c>
      <c r="C473" s="8">
        <v>0.00897</v>
      </c>
      <c r="D473" s="9"/>
    </row>
    <row r="474" spans="1:4" ht="14.25">
      <c r="A474" s="6" t="s">
        <v>539</v>
      </c>
      <c r="B474" s="7" t="s">
        <v>1073</v>
      </c>
      <c r="C474" s="8">
        <v>0.03111</v>
      </c>
      <c r="D474" s="9"/>
    </row>
    <row r="475" spans="1:4" ht="14.25">
      <c r="A475" s="6" t="s">
        <v>540</v>
      </c>
      <c r="B475" s="7" t="s">
        <v>1074</v>
      </c>
      <c r="C475" s="8">
        <v>0.02986</v>
      </c>
      <c r="D475" s="9"/>
    </row>
    <row r="476" spans="1:4" ht="14.25">
      <c r="A476" s="6" t="s">
        <v>541</v>
      </c>
      <c r="B476" s="7" t="s">
        <v>1075</v>
      </c>
      <c r="C476" s="8">
        <v>0.01031</v>
      </c>
      <c r="D476" s="9"/>
    </row>
    <row r="477" spans="1:4" ht="14.25">
      <c r="A477" s="6" t="s">
        <v>542</v>
      </c>
      <c r="B477" s="7" t="s">
        <v>1076</v>
      </c>
      <c r="C477" s="8">
        <v>0.02093</v>
      </c>
      <c r="D477" s="9"/>
    </row>
    <row r="478" spans="1:4" ht="14.25">
      <c r="A478" s="6" t="s">
        <v>543</v>
      </c>
      <c r="B478" s="7" t="s">
        <v>1077</v>
      </c>
      <c r="C478" s="8">
        <v>0.03878</v>
      </c>
      <c r="D478" s="9"/>
    </row>
    <row r="479" spans="1:4" ht="14.25">
      <c r="A479" s="6" t="s">
        <v>544</v>
      </c>
      <c r="B479" s="7" t="s">
        <v>1078</v>
      </c>
      <c r="C479" s="8">
        <v>0.03704</v>
      </c>
      <c r="D479" s="9"/>
    </row>
    <row r="480" spans="1:4" ht="14.25">
      <c r="A480" s="6" t="s">
        <v>545</v>
      </c>
      <c r="B480" s="7" t="s">
        <v>1079</v>
      </c>
      <c r="C480" s="8">
        <v>0.04525</v>
      </c>
      <c r="D480" s="9"/>
    </row>
    <row r="481" spans="1:4" ht="14.25">
      <c r="A481" s="6" t="s">
        <v>546</v>
      </c>
      <c r="B481" s="7" t="s">
        <v>1080</v>
      </c>
      <c r="C481" s="8">
        <v>0.0207</v>
      </c>
      <c r="D481" s="9"/>
    </row>
    <row r="482" spans="1:4" ht="14.25">
      <c r="A482" s="6" t="s">
        <v>547</v>
      </c>
      <c r="B482" s="7" t="s">
        <v>1081</v>
      </c>
      <c r="C482" s="8">
        <v>0.02823</v>
      </c>
      <c r="D482" s="9"/>
    </row>
    <row r="483" spans="1:4" ht="14.25">
      <c r="A483" s="6" t="s">
        <v>548</v>
      </c>
      <c r="B483" s="7" t="s">
        <v>1082</v>
      </c>
      <c r="C483" s="8">
        <v>0.01654</v>
      </c>
      <c r="D483" s="9"/>
    </row>
    <row r="484" spans="1:4" ht="14.25">
      <c r="A484" s="6" t="s">
        <v>549</v>
      </c>
      <c r="B484" s="7" t="s">
        <v>1083</v>
      </c>
      <c r="C484" s="8">
        <v>0.03174</v>
      </c>
      <c r="D484" s="9"/>
    </row>
    <row r="485" spans="1:4" ht="14.25">
      <c r="A485" s="6" t="s">
        <v>550</v>
      </c>
      <c r="B485" s="7" t="s">
        <v>1084</v>
      </c>
      <c r="C485" s="8">
        <v>0.03071</v>
      </c>
      <c r="D485" s="9"/>
    </row>
    <row r="486" spans="1:4" ht="14.25">
      <c r="A486" s="6" t="s">
        <v>551</v>
      </c>
      <c r="B486" s="7" t="s">
        <v>1085</v>
      </c>
      <c r="C486" s="8">
        <v>0.02292</v>
      </c>
      <c r="D486" s="9"/>
    </row>
    <row r="487" spans="1:4" ht="14.25">
      <c r="A487" s="6" t="s">
        <v>552</v>
      </c>
      <c r="B487" s="7" t="s">
        <v>1086</v>
      </c>
      <c r="C487" s="8">
        <v>0.00406</v>
      </c>
      <c r="D487" s="9"/>
    </row>
    <row r="488" spans="1:4" ht="14.25">
      <c r="A488" s="6" t="s">
        <v>553</v>
      </c>
      <c r="B488" s="7" t="s">
        <v>1087</v>
      </c>
      <c r="C488" s="8">
        <v>0.0166</v>
      </c>
      <c r="D488" s="9"/>
    </row>
    <row r="489" spans="1:4" ht="14.25">
      <c r="A489" s="6" t="s">
        <v>554</v>
      </c>
      <c r="B489" s="7" t="s">
        <v>1088</v>
      </c>
      <c r="C489" s="8">
        <v>0.01403</v>
      </c>
      <c r="D489" s="9"/>
    </row>
    <row r="490" spans="1:4" ht="14.25">
      <c r="A490" s="6" t="s">
        <v>555</v>
      </c>
      <c r="B490" s="7" t="s">
        <v>1089</v>
      </c>
      <c r="C490" s="8">
        <v>0.01391</v>
      </c>
      <c r="D490" s="9"/>
    </row>
    <row r="491" spans="1:4" ht="14.25">
      <c r="A491" s="6" t="s">
        <v>556</v>
      </c>
      <c r="B491" s="7" t="s">
        <v>1090</v>
      </c>
      <c r="C491" s="8">
        <v>0.23</v>
      </c>
      <c r="D491" s="9"/>
    </row>
    <row r="492" spans="1:4" ht="14.25">
      <c r="A492" s="6" t="s">
        <v>557</v>
      </c>
      <c r="B492" s="7" t="s">
        <v>1091</v>
      </c>
      <c r="C492" s="8">
        <v>0.01534</v>
      </c>
      <c r="D492" s="9"/>
    </row>
    <row r="493" spans="1:4" ht="14.25">
      <c r="A493" s="6" t="s">
        <v>558</v>
      </c>
      <c r="B493" s="7" t="s">
        <v>1092</v>
      </c>
      <c r="C493" s="8">
        <v>0.00884</v>
      </c>
      <c r="D493" s="9"/>
    </row>
    <row r="494" spans="1:4" ht="14.25">
      <c r="A494" s="6" t="s">
        <v>559</v>
      </c>
      <c r="B494" s="7" t="s">
        <v>1093</v>
      </c>
      <c r="C494" s="8">
        <v>0.01737</v>
      </c>
      <c r="D494" s="9"/>
    </row>
    <row r="495" spans="1:4" ht="14.25">
      <c r="A495" s="6" t="s">
        <v>560</v>
      </c>
      <c r="B495" s="7" t="s">
        <v>1094</v>
      </c>
      <c r="C495" s="8">
        <v>0.09892</v>
      </c>
      <c r="D495" s="9"/>
    </row>
    <row r="496" spans="1:4" ht="14.25">
      <c r="A496" s="6" t="s">
        <v>561</v>
      </c>
      <c r="B496" s="7" t="s">
        <v>1095</v>
      </c>
      <c r="C496" s="8">
        <v>0.01504</v>
      </c>
      <c r="D496" s="9"/>
    </row>
    <row r="497" spans="1:4" ht="14.25">
      <c r="A497" s="6" t="s">
        <v>562</v>
      </c>
      <c r="B497" s="12" t="s">
        <v>1096</v>
      </c>
      <c r="C497" s="8">
        <v>0.01808</v>
      </c>
      <c r="D497" s="9"/>
    </row>
    <row r="498" spans="1:4" ht="14.25">
      <c r="A498" s="6" t="s">
        <v>563</v>
      </c>
      <c r="B498" s="7" t="s">
        <v>1097</v>
      </c>
      <c r="C498" s="8">
        <v>0.01723</v>
      </c>
      <c r="D498" s="9"/>
    </row>
    <row r="499" spans="1:4" ht="14.25">
      <c r="A499" s="6" t="s">
        <v>564</v>
      </c>
      <c r="B499" s="7" t="s">
        <v>1098</v>
      </c>
      <c r="C499" s="8">
        <v>0.0169</v>
      </c>
      <c r="D499" s="9"/>
    </row>
    <row r="500" spans="1:4" ht="14.25">
      <c r="A500" s="6" t="s">
        <v>565</v>
      </c>
      <c r="B500" s="7" t="s">
        <v>1099</v>
      </c>
      <c r="C500" s="8">
        <v>0.00815</v>
      </c>
      <c r="D500" s="9"/>
    </row>
    <row r="501" spans="1:4" ht="14.25">
      <c r="A501" s="6" t="s">
        <v>566</v>
      </c>
      <c r="B501" s="12" t="s">
        <v>1100</v>
      </c>
      <c r="C501" s="8">
        <v>0.00735</v>
      </c>
      <c r="D501" s="9"/>
    </row>
    <row r="502" spans="1:4" ht="14.25">
      <c r="A502" s="6" t="s">
        <v>567</v>
      </c>
      <c r="B502" s="12" t="s">
        <v>1101</v>
      </c>
      <c r="C502" s="8">
        <v>0.02159</v>
      </c>
      <c r="D502" s="9"/>
    </row>
    <row r="503" spans="1:4" ht="14.25">
      <c r="A503" s="6" t="s">
        <v>568</v>
      </c>
      <c r="B503" s="12" t="s">
        <v>1102</v>
      </c>
      <c r="C503" s="8">
        <v>0.03586</v>
      </c>
      <c r="D503" s="9"/>
    </row>
    <row r="504" spans="1:4" ht="14.25">
      <c r="A504" s="6" t="s">
        <v>569</v>
      </c>
      <c r="B504" s="7" t="s">
        <v>1103</v>
      </c>
      <c r="C504" s="8">
        <v>0.01924</v>
      </c>
      <c r="D504" s="9"/>
    </row>
    <row r="505" spans="1:4" ht="14.25">
      <c r="A505" s="6" t="s">
        <v>570</v>
      </c>
      <c r="B505" s="7" t="s">
        <v>1104</v>
      </c>
      <c r="C505" s="8">
        <v>0.02765</v>
      </c>
      <c r="D505" s="9"/>
    </row>
    <row r="506" spans="1:4" ht="14.25">
      <c r="A506" s="6" t="s">
        <v>571</v>
      </c>
      <c r="B506" s="7" t="s">
        <v>1105</v>
      </c>
      <c r="C506" s="8">
        <v>0.02304</v>
      </c>
      <c r="D506" s="9"/>
    </row>
    <row r="507" spans="1:4" ht="14.25">
      <c r="A507" s="6" t="s">
        <v>572</v>
      </c>
      <c r="B507" s="7" t="s">
        <v>1106</v>
      </c>
      <c r="C507" s="8">
        <v>0.00635</v>
      </c>
      <c r="D507" s="9"/>
    </row>
    <row r="508" spans="1:4" ht="14.25">
      <c r="A508" s="6" t="s">
        <v>573</v>
      </c>
      <c r="B508" s="7" t="s">
        <v>1107</v>
      </c>
      <c r="C508" s="8">
        <v>0.0248</v>
      </c>
      <c r="D508" s="9"/>
    </row>
    <row r="509" spans="1:4" ht="14.25">
      <c r="A509" s="6" t="s">
        <v>574</v>
      </c>
      <c r="B509" s="7" t="s">
        <v>1108</v>
      </c>
      <c r="C509" s="8">
        <v>0.01474</v>
      </c>
      <c r="D509" s="9"/>
    </row>
    <row r="510" spans="1:4" ht="14.25">
      <c r="A510" s="6" t="s">
        <v>575</v>
      </c>
      <c r="B510" s="7" t="s">
        <v>1109</v>
      </c>
      <c r="C510" s="8">
        <v>0.0114</v>
      </c>
      <c r="D510" s="9"/>
    </row>
    <row r="511" spans="1:4" ht="14.25">
      <c r="A511" s="6" t="s">
        <v>576</v>
      </c>
      <c r="B511" s="7" t="s">
        <v>1110</v>
      </c>
      <c r="C511" s="8">
        <v>0.02231</v>
      </c>
      <c r="D511" s="9"/>
    </row>
    <row r="512" spans="1:4" ht="14.25">
      <c r="A512" s="6" t="s">
        <v>577</v>
      </c>
      <c r="B512" s="7" t="s">
        <v>1111</v>
      </c>
      <c r="C512" s="8">
        <v>0.01282</v>
      </c>
      <c r="D512" s="9"/>
    </row>
    <row r="513" spans="1:4" ht="14.25">
      <c r="A513" s="6" t="s">
        <v>578</v>
      </c>
      <c r="B513" s="7" t="s">
        <v>1112</v>
      </c>
      <c r="C513" s="8">
        <v>0.02501</v>
      </c>
      <c r="D513" s="9"/>
    </row>
    <row r="514" spans="1:4" ht="14.25">
      <c r="A514" s="6" t="s">
        <v>579</v>
      </c>
      <c r="B514" s="7" t="s">
        <v>1113</v>
      </c>
      <c r="C514" s="8">
        <v>0.02028</v>
      </c>
      <c r="D514" s="9"/>
    </row>
    <row r="515" spans="1:4" ht="14.25">
      <c r="A515" s="6" t="s">
        <v>580</v>
      </c>
      <c r="B515" s="7" t="s">
        <v>1114</v>
      </c>
      <c r="C515" s="8">
        <v>0.05759</v>
      </c>
      <c r="D515" s="9"/>
    </row>
    <row r="516" spans="1:4" ht="14.25">
      <c r="A516" s="6" t="s">
        <v>581</v>
      </c>
      <c r="B516" s="7" t="s">
        <v>1115</v>
      </c>
      <c r="C516" s="8">
        <v>0.05898</v>
      </c>
      <c r="D516" s="9"/>
    </row>
    <row r="517" spans="1:3" ht="14.25">
      <c r="A517" s="6" t="s">
        <v>582</v>
      </c>
      <c r="B517" s="7" t="s">
        <v>1116</v>
      </c>
      <c r="C517" s="8">
        <v>0.03383</v>
      </c>
    </row>
    <row r="518" spans="1:3" ht="14.25">
      <c r="A518" s="6" t="s">
        <v>583</v>
      </c>
      <c r="B518" s="7" t="s">
        <v>1117</v>
      </c>
      <c r="C518" s="8">
        <v>0.00895</v>
      </c>
    </row>
    <row r="519" spans="1:3" ht="14.25">
      <c r="A519" s="6" t="s">
        <v>584</v>
      </c>
      <c r="B519" s="7" t="s">
        <v>1118</v>
      </c>
      <c r="C519" s="8">
        <v>0.02727</v>
      </c>
    </row>
    <row r="520" spans="1:3" ht="14.25">
      <c r="A520" s="6" t="s">
        <v>585</v>
      </c>
      <c r="B520" s="7" t="s">
        <v>1119</v>
      </c>
      <c r="C520" s="8">
        <v>0.01808</v>
      </c>
    </row>
    <row r="521" spans="1:3" ht="14.25">
      <c r="A521" s="6" t="s">
        <v>586</v>
      </c>
      <c r="B521" s="7" t="s">
        <v>1120</v>
      </c>
      <c r="C521" s="8">
        <v>0.01774</v>
      </c>
    </row>
    <row r="522" spans="1:3" ht="14.25">
      <c r="A522" s="6" t="s">
        <v>587</v>
      </c>
      <c r="B522" s="7" t="s">
        <v>1121</v>
      </c>
      <c r="C522" s="8">
        <v>0.04254</v>
      </c>
    </row>
    <row r="523" spans="1:3" ht="14.25">
      <c r="A523" s="6" t="s">
        <v>588</v>
      </c>
      <c r="B523" s="7" t="s">
        <v>1122</v>
      </c>
      <c r="C523" s="8">
        <v>0.00861</v>
      </c>
    </row>
    <row r="524" spans="1:3" ht="14.25">
      <c r="A524" s="6" t="s">
        <v>589</v>
      </c>
      <c r="B524" s="7" t="s">
        <v>1123</v>
      </c>
      <c r="C524" s="8">
        <v>0.00741</v>
      </c>
    </row>
    <row r="525" spans="1:3" ht="14.25">
      <c r="A525" s="6" t="s">
        <v>590</v>
      </c>
      <c r="B525" s="7" t="s">
        <v>1124</v>
      </c>
      <c r="C525" s="8">
        <v>0.01147</v>
      </c>
    </row>
    <row r="526" spans="1:3" ht="14.25">
      <c r="A526" s="6" t="s">
        <v>591</v>
      </c>
      <c r="B526" s="7" t="s">
        <v>1125</v>
      </c>
      <c r="C526" s="8">
        <v>0.01828</v>
      </c>
    </row>
    <row r="527" spans="1:3" ht="14.25">
      <c r="A527" s="6" t="s">
        <v>592</v>
      </c>
      <c r="B527" s="7" t="s">
        <v>1126</v>
      </c>
      <c r="C527" s="8">
        <v>0.0039</v>
      </c>
    </row>
    <row r="528" spans="1:3" ht="14.25">
      <c r="A528" s="13" t="s">
        <v>593</v>
      </c>
      <c r="B528" s="14" t="s">
        <v>1127</v>
      </c>
      <c r="C528" s="8">
        <v>0.0314</v>
      </c>
    </row>
    <row r="529" spans="1:3" ht="14.25">
      <c r="A529" s="6" t="s">
        <v>594</v>
      </c>
      <c r="B529" s="7" t="s">
        <v>1128</v>
      </c>
      <c r="C529" s="8">
        <v>0.23</v>
      </c>
    </row>
    <row r="530" spans="1:3" ht="14.25">
      <c r="A530" s="13"/>
      <c r="B530" s="14"/>
      <c r="C530" s="8"/>
    </row>
    <row r="531" spans="1:3" ht="14.25">
      <c r="A531" s="6"/>
      <c r="B531" s="7"/>
      <c r="C531" s="8"/>
    </row>
    <row r="532" spans="1:3" ht="14.25">
      <c r="A532" s="13"/>
      <c r="B532" s="14"/>
      <c r="C532" s="8"/>
    </row>
    <row r="533" spans="1:3" ht="14.25">
      <c r="A533" s="6"/>
      <c r="B533" s="7"/>
      <c r="C533" s="8"/>
    </row>
    <row r="534" spans="1:3" ht="14.25">
      <c r="A534" s="13"/>
      <c r="B534" s="14"/>
      <c r="C534" s="8"/>
    </row>
    <row r="535" spans="1:3" ht="14.25">
      <c r="A535" s="6"/>
      <c r="B535" s="7"/>
      <c r="C535" s="8"/>
    </row>
    <row r="536" spans="1:3" ht="14.25">
      <c r="A536" s="13"/>
      <c r="B536" s="14"/>
      <c r="C536" s="8"/>
    </row>
    <row r="537" spans="1:3" ht="14.25">
      <c r="A537" s="6"/>
      <c r="B537" s="7"/>
      <c r="C537" s="8"/>
    </row>
    <row r="538" spans="1:3" ht="14.25">
      <c r="A538" s="13"/>
      <c r="B538" s="14"/>
      <c r="C538" s="8"/>
    </row>
    <row r="539" spans="1:3" ht="14.25">
      <c r="A539" s="6"/>
      <c r="B539" s="7"/>
      <c r="C539" s="8"/>
    </row>
    <row r="540" spans="1:3" ht="14.25">
      <c r="A540" s="13"/>
      <c r="B540" s="14"/>
      <c r="C540"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WorkCoverSA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2019 Return to Work Premium Calculator</dc:title>
  <dc:subject>Calculator to be used by South Australian employers to estimate their WorkCover premium payable in the 2014-15 Premium Period</dc:subject>
  <dc:creator>Chris Peake</dc:creator>
  <cp:keywords/>
  <dc:description/>
  <cp:lastModifiedBy>Peake, Chris</cp:lastModifiedBy>
  <cp:lastPrinted>2015-01-02T05:46:29Z</cp:lastPrinted>
  <dcterms:created xsi:type="dcterms:W3CDTF">2012-12-12T03:25:23Z</dcterms:created>
  <dcterms:modified xsi:type="dcterms:W3CDTF">2024-06-05T06:37:52Z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 (x86)\Common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
  </property>
  <property fmtid="{D5CDD505-2E9C-101B-9397-08002B2CF9AE}" pid="5" name="PM_Qualifier">
    <vt:lpwstr/>
  </property>
  <property fmtid="{D5CDD505-2E9C-101B-9397-08002B2CF9AE}" pid="6" name="PM_SecurityClassification">
    <vt:lpwstr/>
  </property>
  <property fmtid="{D5CDD505-2E9C-101B-9397-08002B2CF9AE}" pid="7" name="PM_InsertionValue">
    <vt:lpwstr/>
  </property>
  <property fmtid="{D5CDD505-2E9C-101B-9397-08002B2CF9AE}" pid="8" name="PM_Originating_FileId">
    <vt:lpwstr>105FE6843BA346EAA087D6DE16C9E9B8</vt:lpwstr>
  </property>
  <property fmtid="{D5CDD505-2E9C-101B-9397-08002B2CF9AE}" pid="9" name="PM_ProtectiveMarkingValue_Footer">
    <vt:lpwstr/>
  </property>
  <property fmtid="{D5CDD505-2E9C-101B-9397-08002B2CF9AE}" pid="10" name="PM_Originator_Hash_SHA1">
    <vt:lpwstr>B07A10717B0BC0CD2EA297719D0166028519273E</vt:lpwstr>
  </property>
  <property fmtid="{D5CDD505-2E9C-101B-9397-08002B2CF9AE}" pid="11" name="PM_OriginationTimeStamp">
    <vt:lpwstr>2024-06-05T06:37:42Z</vt:lpwstr>
  </property>
  <property fmtid="{D5CDD505-2E9C-101B-9397-08002B2CF9AE}" pid="12" name="PM_ProtectiveMarkingValue_Header">
    <vt:lpwstr/>
  </property>
  <property fmtid="{D5CDD505-2E9C-101B-9397-08002B2CF9AE}" pid="13" name="PM_ProtectiveMarkingImage_Footer">
    <vt:lpwstr>C:\Program Files (x86)\Common Files\janusNET Shared\janusSEAL\Images\DocumentSlashBlue.png</vt:lpwstr>
  </property>
  <property fmtid="{D5CDD505-2E9C-101B-9397-08002B2CF9AE}" pid="14" name="PM_Namespace">
    <vt:lpwstr>2019.1.sa.gov.au</vt:lpwstr>
  </property>
  <property fmtid="{D5CDD505-2E9C-101B-9397-08002B2CF9AE}" pid="15" name="PM_Version">
    <vt:lpwstr>2018.1</vt:lpwstr>
  </property>
  <property fmtid="{D5CDD505-2E9C-101B-9397-08002B2CF9AE}" pid="16" name="PM_Note">
    <vt:lpwstr/>
  </property>
  <property fmtid="{D5CDD505-2E9C-101B-9397-08002B2CF9AE}" pid="17" name="PM_Markers">
    <vt:lpwstr/>
  </property>
  <property fmtid="{D5CDD505-2E9C-101B-9397-08002B2CF9AE}" pid="18" name="PM_Hash_Version">
    <vt:lpwstr>2018.0</vt:lpwstr>
  </property>
  <property fmtid="{D5CDD505-2E9C-101B-9397-08002B2CF9AE}" pid="19" name="PM_Hash_Salt_Prev">
    <vt:lpwstr>F991C6B69F7B5BF8C9BA47C8BCDFA839</vt:lpwstr>
  </property>
  <property fmtid="{D5CDD505-2E9C-101B-9397-08002B2CF9AE}" pid="20" name="PM_Hash_Salt">
    <vt:lpwstr>D5A0BB75E9AA505A3F83765AB700A403</vt:lpwstr>
  </property>
  <property fmtid="{D5CDD505-2E9C-101B-9397-08002B2CF9AE}" pid="21" name="PM_Hash_SHA1">
    <vt:lpwstr>E2F53314672DCE9D0975D05872E7DBEE40EC2D1F</vt:lpwstr>
  </property>
  <property fmtid="{D5CDD505-2E9C-101B-9397-08002B2CF9AE}" pid="22" name="PM_PrintOutPlacement_XLS">
    <vt:lpwstr/>
  </property>
</Properties>
</file>